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-audrs\Desktop\Excel Templates\ongoing\12-month calendar\"/>
    </mc:Choice>
  </mc:AlternateContent>
  <bookViews>
    <workbookView xWindow="0" yWindow="0" windowWidth="24000" windowHeight="8775"/>
  </bookViews>
  <sheets>
    <sheet name="JANUARY" sheetId="2" r:id="rId1"/>
    <sheet name="FEBRUARY" sheetId="3" r:id="rId2"/>
    <sheet name="MARCH" sheetId="4" r:id="rId3"/>
    <sheet name="APRIL" sheetId="5" r:id="rId4"/>
    <sheet name="MAY" sheetId="6" r:id="rId5"/>
    <sheet name="JUNE" sheetId="7" r:id="rId6"/>
    <sheet name="JULY" sheetId="8" r:id="rId7"/>
    <sheet name="AUGUST" sheetId="9" r:id="rId8"/>
    <sheet name="SEPTEMBER" sheetId="10" r:id="rId9"/>
    <sheet name="OCTOBER" sheetId="11" r:id="rId10"/>
    <sheet name="NOVEMBER" sheetId="12" r:id="rId11"/>
    <sheet name="DECEMBER" sheetId="13" r:id="rId12"/>
  </sheets>
  <definedNames>
    <definedName name="CalendarYear">JANUARY!$C$2</definedName>
    <definedName name="DaysAndWeeks">{0,1,2,3,4,5,6} + {0;1;2;3;4;5}*7</definedName>
    <definedName name="_xlnm.Print_Area" localSheetId="0">JANUARY!$A$3:$H$17</definedName>
    <definedName name="WeekStart">JANUARY!$E$2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B14" i="8" s="1" a="1"/>
  <c r="B14" i="8" l="1"/>
  <c r="F14" i="8"/>
  <c r="C14" i="8"/>
  <c r="G14" i="8"/>
  <c r="E14" i="8"/>
  <c r="D14" i="8"/>
  <c r="H14" i="8"/>
  <c r="B1" i="9"/>
  <c r="B1" i="11"/>
  <c r="B1" i="10"/>
  <c r="B1" i="7"/>
  <c r="B1" i="8"/>
  <c r="B14" i="12" a="1"/>
  <c r="B14" i="12" s="1"/>
  <c r="B8" i="12" a="1"/>
  <c r="B8" i="12" s="1"/>
  <c r="G14" i="12" l="1"/>
  <c r="F14" i="12"/>
  <c r="E14" i="12"/>
  <c r="D14" i="12"/>
  <c r="C14" i="12"/>
  <c r="H14" i="12"/>
  <c r="H8" i="12"/>
  <c r="G8" i="12"/>
  <c r="F8" i="12"/>
  <c r="E8" i="12"/>
  <c r="D8" i="12"/>
  <c r="C8" i="12"/>
  <c r="B1" i="12"/>
  <c r="B1" i="13"/>
  <c r="B1" i="6"/>
  <c r="B1" i="5"/>
  <c r="B1" i="4"/>
  <c r="B1" i="3"/>
  <c r="B14" i="13" l="1" a="1"/>
  <c r="B14" i="13" s="1"/>
  <c r="B12" i="13" a="1"/>
  <c r="B12" i="13" s="1"/>
  <c r="B10" i="13" a="1"/>
  <c r="B10" i="13" s="1"/>
  <c r="B8" i="13" a="1"/>
  <c r="B8" i="13" s="1"/>
  <c r="B6" i="13" a="1"/>
  <c r="B6" i="13" s="1"/>
  <c r="B4" i="13" a="1"/>
  <c r="B4" i="13" s="1"/>
  <c r="B12" i="12" a="1"/>
  <c r="B12" i="12" s="1"/>
  <c r="B10" i="12" a="1"/>
  <c r="B10" i="12" s="1"/>
  <c r="B6" i="12" a="1"/>
  <c r="D6" i="12" s="1"/>
  <c r="B4" i="12" a="1"/>
  <c r="B4" i="12" s="1"/>
  <c r="B14" i="11" a="1"/>
  <c r="C14" i="11" s="1"/>
  <c r="B12" i="11" a="1"/>
  <c r="B12" i="11" s="1"/>
  <c r="B10" i="11" a="1"/>
  <c r="B10" i="11" s="1"/>
  <c r="B8" i="11" a="1"/>
  <c r="B8" i="11" s="1"/>
  <c r="B6" i="11" a="1"/>
  <c r="B6" i="11" s="1"/>
  <c r="B4" i="11" a="1"/>
  <c r="B4" i="11" s="1"/>
  <c r="B14" i="10" a="1"/>
  <c r="B14" i="10" s="1"/>
  <c r="B12" i="10" a="1"/>
  <c r="B12" i="10" s="1"/>
  <c r="B10" i="10" a="1"/>
  <c r="B10" i="10" s="1"/>
  <c r="B8" i="10" a="1"/>
  <c r="B8" i="10" s="1"/>
  <c r="B6" i="10" a="1"/>
  <c r="B6" i="10" s="1"/>
  <c r="B4" i="10" a="1"/>
  <c r="B4" i="10" s="1"/>
  <c r="B14" i="9" a="1"/>
  <c r="B14" i="9" s="1"/>
  <c r="B12" i="9" a="1"/>
  <c r="B12" i="9" s="1"/>
  <c r="B10" i="9" a="1"/>
  <c r="B10" i="9" s="1"/>
  <c r="B8" i="9" a="1"/>
  <c r="B8" i="9" s="1"/>
  <c r="B6" i="9" a="1"/>
  <c r="B6" i="9" s="1"/>
  <c r="B4" i="9" a="1"/>
  <c r="B4" i="9" s="1"/>
  <c r="B12" i="8" a="1"/>
  <c r="B12" i="8" s="1"/>
  <c r="B10" i="8" a="1"/>
  <c r="B10" i="8" s="1"/>
  <c r="B8" i="8" a="1"/>
  <c r="B8" i="8" s="1"/>
  <c r="B6" i="8" a="1"/>
  <c r="B6" i="8" s="1"/>
  <c r="B4" i="8" a="1"/>
  <c r="B4" i="8" s="1"/>
  <c r="B14" i="7" a="1"/>
  <c r="B14" i="7" s="1"/>
  <c r="B12" i="7" a="1"/>
  <c r="B12" i="7" s="1"/>
  <c r="B10" i="7" a="1"/>
  <c r="B10" i="7" s="1"/>
  <c r="B8" i="7" a="1"/>
  <c r="B8" i="7" s="1"/>
  <c r="B6" i="7" a="1"/>
  <c r="B6" i="7" s="1"/>
  <c r="B4" i="7" a="1"/>
  <c r="B4" i="7" s="1"/>
  <c r="B14" i="6" a="1"/>
  <c r="B14" i="6" s="1"/>
  <c r="B12" i="6" a="1"/>
  <c r="B12" i="6" s="1"/>
  <c r="B10" i="6" a="1"/>
  <c r="B10" i="6" s="1"/>
  <c r="B8" i="6" a="1"/>
  <c r="B8" i="6" s="1"/>
  <c r="B6" i="6" a="1"/>
  <c r="B6" i="6" s="1"/>
  <c r="B4" i="6" a="1"/>
  <c r="B4" i="6" s="1"/>
  <c r="B14" i="5" a="1"/>
  <c r="B14" i="5" s="1"/>
  <c r="B12" i="5" a="1"/>
  <c r="B12" i="5" s="1"/>
  <c r="B10" i="5" a="1"/>
  <c r="B10" i="5" s="1"/>
  <c r="B8" i="5" a="1"/>
  <c r="B8" i="5" s="1"/>
  <c r="B6" i="5" a="1"/>
  <c r="B6" i="5" s="1"/>
  <c r="B4" i="5" a="1"/>
  <c r="B4" i="5" s="1"/>
  <c r="B14" i="4" a="1"/>
  <c r="B14" i="4" s="1"/>
  <c r="B12" i="4" a="1"/>
  <c r="B12" i="4" s="1"/>
  <c r="B10" i="4" a="1"/>
  <c r="B10" i="4" s="1"/>
  <c r="B8" i="4" a="1"/>
  <c r="B8" i="4" s="1"/>
  <c r="B6" i="4" a="1"/>
  <c r="B6" i="4" s="1"/>
  <c r="B4" i="4" a="1"/>
  <c r="C4" i="4" s="1"/>
  <c r="C3" i="4" s="1"/>
  <c r="B14" i="3" a="1"/>
  <c r="B14" i="3" s="1"/>
  <c r="B12" i="3" a="1"/>
  <c r="B12" i="3" s="1"/>
  <c r="B10" i="3" a="1"/>
  <c r="B10" i="3" s="1"/>
  <c r="B8" i="3" a="1"/>
  <c r="B8" i="3" s="1"/>
  <c r="B6" i="3" a="1"/>
  <c r="B6" i="3" s="1"/>
  <c r="B4" i="3" a="1"/>
  <c r="B4" i="3" s="1"/>
  <c r="B16" i="2" a="1"/>
  <c r="B16" i="2" s="1"/>
  <c r="B14" i="2" a="1"/>
  <c r="B14" i="2" s="1"/>
  <c r="B12" i="2" a="1"/>
  <c r="B12" i="2" s="1"/>
  <c r="B10" i="2" a="1"/>
  <c r="B10" i="2" s="1"/>
  <c r="B8" i="2" a="1"/>
  <c r="F8" i="2" s="1"/>
  <c r="B6" i="2" a="1"/>
  <c r="F6" i="2" s="1"/>
  <c r="F5" i="2" s="1"/>
  <c r="G14" i="13" l="1"/>
  <c r="H14" i="13"/>
  <c r="F14" i="13"/>
  <c r="E14" i="13"/>
  <c r="D14" i="13"/>
  <c r="C14" i="13"/>
  <c r="G12" i="13"/>
  <c r="F12" i="13"/>
  <c r="H12" i="13"/>
  <c r="E12" i="13"/>
  <c r="D12" i="13"/>
  <c r="C12" i="13"/>
  <c r="H10" i="13"/>
  <c r="G10" i="13"/>
  <c r="F10" i="13"/>
  <c r="E10" i="13"/>
  <c r="D10" i="13"/>
  <c r="C10" i="13"/>
  <c r="H8" i="13"/>
  <c r="G8" i="13"/>
  <c r="F8" i="13"/>
  <c r="E8" i="13"/>
  <c r="D8" i="13"/>
  <c r="C8" i="13"/>
  <c r="G6" i="13"/>
  <c r="H6" i="13"/>
  <c r="F6" i="13"/>
  <c r="E6" i="13"/>
  <c r="D6" i="13"/>
  <c r="C6" i="13"/>
  <c r="G4" i="13"/>
  <c r="G3" i="13" s="1"/>
  <c r="H4" i="13"/>
  <c r="H3" i="13" s="1"/>
  <c r="F4" i="13"/>
  <c r="F3" i="13" s="1"/>
  <c r="E4" i="13"/>
  <c r="E3" i="13" s="1"/>
  <c r="D4" i="13"/>
  <c r="D3" i="13" s="1"/>
  <c r="C4" i="13"/>
  <c r="C3" i="13" s="1"/>
  <c r="G12" i="12"/>
  <c r="H12" i="12"/>
  <c r="F12" i="12"/>
  <c r="E12" i="12"/>
  <c r="D12" i="12"/>
  <c r="C12" i="12"/>
  <c r="H10" i="12"/>
  <c r="G10" i="12"/>
  <c r="F10" i="12"/>
  <c r="E10" i="12"/>
  <c r="D10" i="12"/>
  <c r="C10" i="12"/>
  <c r="B6" i="12"/>
  <c r="H6" i="12"/>
  <c r="G6" i="12"/>
  <c r="C6" i="12"/>
  <c r="F6" i="12"/>
  <c r="E6" i="12"/>
  <c r="G4" i="12"/>
  <c r="G3" i="12" s="1"/>
  <c r="F4" i="12"/>
  <c r="F3" i="12" s="1"/>
  <c r="H4" i="12"/>
  <c r="H3" i="12" s="1"/>
  <c r="E4" i="12"/>
  <c r="E3" i="12" s="1"/>
  <c r="C4" i="12"/>
  <c r="C3" i="12" s="1"/>
  <c r="D4" i="12"/>
  <c r="D3" i="12" s="1"/>
  <c r="H14" i="11"/>
  <c r="G14" i="11"/>
  <c r="F14" i="11"/>
  <c r="E14" i="11"/>
  <c r="B14" i="11"/>
  <c r="D14" i="11"/>
  <c r="H12" i="11"/>
  <c r="G12" i="11"/>
  <c r="F12" i="11"/>
  <c r="E12" i="11"/>
  <c r="D12" i="11"/>
  <c r="C12" i="11"/>
  <c r="H10" i="11"/>
  <c r="G10" i="11"/>
  <c r="F10" i="11"/>
  <c r="E10" i="11"/>
  <c r="D10" i="11"/>
  <c r="C10" i="11"/>
  <c r="G8" i="11"/>
  <c r="H8" i="11"/>
  <c r="F8" i="11"/>
  <c r="D8" i="11"/>
  <c r="E8" i="11"/>
  <c r="C8" i="11"/>
  <c r="G6" i="11"/>
  <c r="H6" i="11"/>
  <c r="F6" i="11"/>
  <c r="E6" i="11"/>
  <c r="D6" i="11"/>
  <c r="C6" i="11"/>
  <c r="G4" i="11"/>
  <c r="G3" i="11" s="1"/>
  <c r="H4" i="11"/>
  <c r="H3" i="11" s="1"/>
  <c r="F4" i="11"/>
  <c r="F3" i="11" s="1"/>
  <c r="E4" i="11"/>
  <c r="E3" i="11" s="1"/>
  <c r="D4" i="11"/>
  <c r="D3" i="11" s="1"/>
  <c r="C4" i="11"/>
  <c r="C3" i="11" s="1"/>
  <c r="G14" i="10"/>
  <c r="H14" i="10"/>
  <c r="F14" i="10"/>
  <c r="E14" i="10"/>
  <c r="D14" i="10"/>
  <c r="C14" i="10"/>
  <c r="H12" i="10"/>
  <c r="G12" i="10"/>
  <c r="F12" i="10"/>
  <c r="E12" i="10"/>
  <c r="D12" i="10"/>
  <c r="C12" i="10"/>
  <c r="G10" i="10"/>
  <c r="H10" i="10"/>
  <c r="F10" i="10"/>
  <c r="E10" i="10"/>
  <c r="D10" i="10"/>
  <c r="C10" i="10"/>
  <c r="H8" i="10"/>
  <c r="G8" i="10"/>
  <c r="F8" i="10"/>
  <c r="E8" i="10"/>
  <c r="D8" i="10"/>
  <c r="C8" i="10"/>
  <c r="H6" i="10"/>
  <c r="G6" i="10"/>
  <c r="F6" i="10"/>
  <c r="E6" i="10"/>
  <c r="D6" i="10"/>
  <c r="C6" i="10"/>
  <c r="G4" i="10"/>
  <c r="G3" i="10" s="1"/>
  <c r="F4" i="10"/>
  <c r="F3" i="10" s="1"/>
  <c r="E4" i="10"/>
  <c r="E3" i="10" s="1"/>
  <c r="D4" i="10"/>
  <c r="D3" i="10" s="1"/>
  <c r="H4" i="10"/>
  <c r="H3" i="10" s="1"/>
  <c r="C4" i="10"/>
  <c r="C3" i="10" s="1"/>
  <c r="G14" i="9"/>
  <c r="H14" i="9"/>
  <c r="F14" i="9"/>
  <c r="E14" i="9"/>
  <c r="D14" i="9"/>
  <c r="C14" i="9"/>
  <c r="G12" i="9"/>
  <c r="H12" i="9"/>
  <c r="F12" i="9"/>
  <c r="D12" i="9"/>
  <c r="C12" i="9"/>
  <c r="E12" i="9"/>
  <c r="H10" i="9"/>
  <c r="G10" i="9"/>
  <c r="F10" i="9"/>
  <c r="E10" i="9"/>
  <c r="D10" i="9"/>
  <c r="C10" i="9"/>
  <c r="G8" i="9"/>
  <c r="H8" i="9"/>
  <c r="F8" i="9"/>
  <c r="E8" i="9"/>
  <c r="D8" i="9"/>
  <c r="C8" i="9"/>
  <c r="G6" i="9"/>
  <c r="H6" i="9"/>
  <c r="F6" i="9"/>
  <c r="E6" i="9"/>
  <c r="D6" i="9"/>
  <c r="C6" i="9"/>
  <c r="H4" i="9"/>
  <c r="H3" i="9" s="1"/>
  <c r="G4" i="9"/>
  <c r="G3" i="9" s="1"/>
  <c r="F4" i="9"/>
  <c r="F3" i="9" s="1"/>
  <c r="E4" i="9"/>
  <c r="E3" i="9" s="1"/>
  <c r="D4" i="9"/>
  <c r="D3" i="9" s="1"/>
  <c r="C4" i="9"/>
  <c r="C3" i="9" s="1"/>
  <c r="G12" i="8"/>
  <c r="H12" i="8"/>
  <c r="F12" i="8"/>
  <c r="E12" i="8"/>
  <c r="D12" i="8"/>
  <c r="C12" i="8"/>
  <c r="G10" i="8"/>
  <c r="H10" i="8"/>
  <c r="F10" i="8"/>
  <c r="E10" i="8"/>
  <c r="D10" i="8"/>
  <c r="C10" i="8"/>
  <c r="H8" i="8"/>
  <c r="G8" i="8"/>
  <c r="F8" i="8"/>
  <c r="E8" i="8"/>
  <c r="D8" i="8"/>
  <c r="C8" i="8"/>
  <c r="H6" i="8"/>
  <c r="G6" i="8"/>
  <c r="F6" i="8"/>
  <c r="E6" i="8"/>
  <c r="D6" i="8"/>
  <c r="C6" i="8"/>
  <c r="G4" i="8"/>
  <c r="G3" i="8" s="1"/>
  <c r="H4" i="8"/>
  <c r="H3" i="8" s="1"/>
  <c r="F4" i="8"/>
  <c r="F3" i="8" s="1"/>
  <c r="E4" i="8"/>
  <c r="E3" i="8" s="1"/>
  <c r="D4" i="8"/>
  <c r="D3" i="8" s="1"/>
  <c r="C4" i="8"/>
  <c r="C3" i="8" s="1"/>
  <c r="G14" i="7"/>
  <c r="H14" i="7"/>
  <c r="F14" i="7"/>
  <c r="E14" i="7"/>
  <c r="D14" i="7"/>
  <c r="C14" i="7"/>
  <c r="H12" i="7"/>
  <c r="G12" i="7"/>
  <c r="F12" i="7"/>
  <c r="E12" i="7"/>
  <c r="D12" i="7"/>
  <c r="C12" i="7"/>
  <c r="G10" i="7"/>
  <c r="H10" i="7"/>
  <c r="F10" i="7"/>
  <c r="E10" i="7"/>
  <c r="D10" i="7"/>
  <c r="C10" i="7"/>
  <c r="G8" i="7"/>
  <c r="H8" i="7"/>
  <c r="F8" i="7"/>
  <c r="E8" i="7"/>
  <c r="D8" i="7"/>
  <c r="C8" i="7"/>
  <c r="G6" i="7"/>
  <c r="H6" i="7"/>
  <c r="F6" i="7"/>
  <c r="E6" i="7"/>
  <c r="D6" i="7"/>
  <c r="C6" i="7"/>
  <c r="G4" i="7"/>
  <c r="G3" i="7" s="1"/>
  <c r="H4" i="7"/>
  <c r="H3" i="7" s="1"/>
  <c r="F4" i="7"/>
  <c r="F3" i="7" s="1"/>
  <c r="E4" i="7"/>
  <c r="E3" i="7" s="1"/>
  <c r="D4" i="7"/>
  <c r="D3" i="7" s="1"/>
  <c r="C4" i="7"/>
  <c r="C3" i="7" s="1"/>
  <c r="G14" i="6"/>
  <c r="H14" i="6"/>
  <c r="F14" i="6"/>
  <c r="E14" i="6"/>
  <c r="D14" i="6"/>
  <c r="C14" i="6"/>
  <c r="G12" i="6"/>
  <c r="H12" i="6"/>
  <c r="F12" i="6"/>
  <c r="E12" i="6"/>
  <c r="D12" i="6"/>
  <c r="C12" i="6"/>
  <c r="H10" i="6"/>
  <c r="G10" i="6"/>
  <c r="E10" i="6"/>
  <c r="D10" i="6"/>
  <c r="C10" i="6"/>
  <c r="F10" i="6"/>
  <c r="H8" i="6"/>
  <c r="G8" i="6"/>
  <c r="E8" i="6"/>
  <c r="D8" i="6"/>
  <c r="C8" i="6"/>
  <c r="F8" i="6"/>
  <c r="G6" i="6"/>
  <c r="H6" i="6"/>
  <c r="F6" i="6"/>
  <c r="E6" i="6"/>
  <c r="D6" i="6"/>
  <c r="C6" i="6"/>
  <c r="G4" i="6"/>
  <c r="G3" i="6" s="1"/>
  <c r="H4" i="6"/>
  <c r="H3" i="6" s="1"/>
  <c r="F4" i="6"/>
  <c r="F3" i="6" s="1"/>
  <c r="E4" i="6"/>
  <c r="E3" i="6" s="1"/>
  <c r="D4" i="6"/>
  <c r="D3" i="6" s="1"/>
  <c r="C4" i="6"/>
  <c r="C3" i="6" s="1"/>
  <c r="H14" i="5"/>
  <c r="F14" i="5"/>
  <c r="E14" i="5"/>
  <c r="G14" i="5"/>
  <c r="D14" i="5"/>
  <c r="C14" i="5"/>
  <c r="H12" i="5"/>
  <c r="G12" i="5"/>
  <c r="F12" i="5"/>
  <c r="E12" i="5"/>
  <c r="D12" i="5"/>
  <c r="C12" i="5"/>
  <c r="G10" i="5"/>
  <c r="H10" i="5"/>
  <c r="F10" i="5"/>
  <c r="E10" i="5"/>
  <c r="D10" i="5"/>
  <c r="C10" i="5"/>
  <c r="G8" i="5"/>
  <c r="H8" i="5"/>
  <c r="F8" i="5"/>
  <c r="E8" i="5"/>
  <c r="D8" i="5"/>
  <c r="C8" i="5"/>
  <c r="G6" i="5"/>
  <c r="H6" i="5"/>
  <c r="F6" i="5"/>
  <c r="E6" i="5"/>
  <c r="D6" i="5"/>
  <c r="C6" i="5"/>
  <c r="G4" i="5"/>
  <c r="G3" i="5" s="1"/>
  <c r="H4" i="5"/>
  <c r="H3" i="5" s="1"/>
  <c r="F4" i="5"/>
  <c r="F3" i="5" s="1"/>
  <c r="E4" i="5"/>
  <c r="E3" i="5" s="1"/>
  <c r="D4" i="5"/>
  <c r="D3" i="5" s="1"/>
  <c r="C4" i="5"/>
  <c r="C3" i="5" s="1"/>
  <c r="G14" i="4"/>
  <c r="H14" i="4"/>
  <c r="F14" i="4"/>
  <c r="E14" i="4"/>
  <c r="D14" i="4"/>
  <c r="C14" i="4"/>
  <c r="G12" i="4"/>
  <c r="F12" i="4"/>
  <c r="E12" i="4"/>
  <c r="D12" i="4"/>
  <c r="H12" i="4"/>
  <c r="C12" i="4"/>
  <c r="G10" i="4"/>
  <c r="H10" i="4"/>
  <c r="F10" i="4"/>
  <c r="E10" i="4"/>
  <c r="D10" i="4"/>
  <c r="C10" i="4"/>
  <c r="H8" i="4"/>
  <c r="F8" i="4"/>
  <c r="E8" i="4"/>
  <c r="D8" i="4"/>
  <c r="C8" i="4"/>
  <c r="G8" i="4"/>
  <c r="H6" i="4"/>
  <c r="G6" i="4"/>
  <c r="F6" i="4"/>
  <c r="E6" i="4"/>
  <c r="D6" i="4"/>
  <c r="C6" i="4"/>
  <c r="H4" i="4"/>
  <c r="H3" i="4" s="1"/>
  <c r="G4" i="4"/>
  <c r="G3" i="4" s="1"/>
  <c r="F4" i="4"/>
  <c r="F3" i="4" s="1"/>
  <c r="B4" i="4"/>
  <c r="E4" i="4"/>
  <c r="E3" i="4" s="1"/>
  <c r="D4" i="4"/>
  <c r="D3" i="4" s="1"/>
  <c r="H14" i="3"/>
  <c r="G14" i="3"/>
  <c r="F14" i="3"/>
  <c r="E14" i="3"/>
  <c r="D14" i="3"/>
  <c r="C14" i="3"/>
  <c r="G12" i="3"/>
  <c r="F12" i="3"/>
  <c r="E12" i="3"/>
  <c r="D12" i="3"/>
  <c r="H12" i="3"/>
  <c r="C12" i="3"/>
  <c r="F10" i="3"/>
  <c r="E10" i="3"/>
  <c r="D10" i="3"/>
  <c r="G10" i="3"/>
  <c r="C10" i="3"/>
  <c r="H10" i="3"/>
  <c r="G8" i="3"/>
  <c r="D8" i="3"/>
  <c r="H8" i="3"/>
  <c r="F8" i="3"/>
  <c r="E8" i="3"/>
  <c r="C8" i="3"/>
  <c r="D6" i="3"/>
  <c r="H6" i="3"/>
  <c r="G6" i="3"/>
  <c r="C6" i="3"/>
  <c r="F6" i="3"/>
  <c r="E6" i="3"/>
  <c r="G4" i="3"/>
  <c r="G3" i="3" s="1"/>
  <c r="H4" i="3"/>
  <c r="H3" i="3" s="1"/>
  <c r="F4" i="3"/>
  <c r="F3" i="3" s="1"/>
  <c r="E4" i="3"/>
  <c r="E3" i="3" s="1"/>
  <c r="D4" i="3"/>
  <c r="D3" i="3" s="1"/>
  <c r="C4" i="3"/>
  <c r="C3" i="3" s="1"/>
  <c r="G16" i="2"/>
  <c r="F16" i="2"/>
  <c r="H16" i="2"/>
  <c r="E16" i="2"/>
  <c r="D16" i="2"/>
  <c r="C16" i="2"/>
  <c r="G14" i="2"/>
  <c r="H14" i="2"/>
  <c r="F14" i="2"/>
  <c r="E14" i="2"/>
  <c r="D14" i="2"/>
  <c r="C14" i="2"/>
  <c r="G12" i="2"/>
  <c r="D12" i="2"/>
  <c r="H12" i="2"/>
  <c r="F12" i="2"/>
  <c r="E12" i="2"/>
  <c r="C12" i="2"/>
  <c r="H10" i="2"/>
  <c r="E10" i="2"/>
  <c r="G10" i="2"/>
  <c r="F10" i="2"/>
  <c r="D10" i="2"/>
  <c r="C10" i="2"/>
  <c r="H8" i="2"/>
  <c r="D8" i="2"/>
  <c r="C8" i="2"/>
  <c r="B8" i="2"/>
  <c r="G8" i="2"/>
  <c r="E8" i="2"/>
  <c r="E6" i="2"/>
  <c r="E5" i="2" s="1"/>
  <c r="B6" i="2"/>
  <c r="H6" i="2"/>
  <c r="H5" i="2" s="1"/>
  <c r="G6" i="2"/>
  <c r="G5" i="2" s="1"/>
  <c r="D6" i="2"/>
  <c r="D5" i="2" s="1"/>
  <c r="C6" i="2"/>
  <c r="C5" i="2" s="1"/>
  <c r="B3" i="13" l="1"/>
  <c r="B3" i="12"/>
  <c r="B3" i="11"/>
  <c r="B3" i="10"/>
  <c r="B3" i="9"/>
  <c r="B3" i="8"/>
  <c r="B3" i="7"/>
  <c r="B3" i="6"/>
  <c r="B3" i="5"/>
  <c r="B3" i="4"/>
  <c r="B3" i="3"/>
  <c r="B5" i="2"/>
  <c r="B3" i="2"/>
</calcChain>
</file>

<file path=xl/sharedStrings.xml><?xml version="1.0" encoding="utf-8"?>
<sst xmlns="http://schemas.openxmlformats.org/spreadsheetml/2006/main" count="40" uniqueCount="40">
  <si>
    <t>MAY</t>
  </si>
  <si>
    <t>FEBRUARY</t>
  </si>
  <si>
    <t>JANUARY</t>
  </si>
  <si>
    <t>MARCH</t>
  </si>
  <si>
    <t>APRIL</t>
  </si>
  <si>
    <t>JUNE</t>
  </si>
  <si>
    <t>JULY</t>
  </si>
  <si>
    <t>AUGUST</t>
  </si>
  <si>
    <t>SEPTEMBER</t>
  </si>
  <si>
    <t>OCTOBER</t>
  </si>
  <si>
    <t>NOVEMBER</t>
  </si>
  <si>
    <t>DECEMBER</t>
  </si>
  <si>
    <t>Enter year:</t>
  </si>
  <si>
    <t>Week start:</t>
  </si>
  <si>
    <t>M</t>
  </si>
  <si>
    <t>Birthday Party</t>
  </si>
  <si>
    <t>Start the calendar on either a Sunday or a Monday by selecting S or M in the Week Start cell, E2</t>
  </si>
  <si>
    <t>FEBRUARY -&gt;</t>
  </si>
  <si>
    <t>MARCH -&gt;</t>
  </si>
  <si>
    <t>&lt;- JANUARY</t>
  </si>
  <si>
    <t>APRIL -&gt;</t>
  </si>
  <si>
    <t>&lt;- FEBRUARY</t>
  </si>
  <si>
    <t>&lt;- NOVEMBER</t>
  </si>
  <si>
    <t>&lt;- OCTOBER</t>
  </si>
  <si>
    <t>DECEMBER -&gt;</t>
  </si>
  <si>
    <t>&lt;- MARCH</t>
  </si>
  <si>
    <t>MAY -&gt;</t>
  </si>
  <si>
    <t>&lt;- APRIL</t>
  </si>
  <si>
    <t>JUNE -&gt;</t>
  </si>
  <si>
    <t>&lt;- MAY</t>
  </si>
  <si>
    <t>JULY -&gt;</t>
  </si>
  <si>
    <t>&lt;-JUNE</t>
  </si>
  <si>
    <t>AUGUST -&gt;</t>
  </si>
  <si>
    <t>&lt;- JULY</t>
  </si>
  <si>
    <t>SEPTEMBER -&gt;</t>
  </si>
  <si>
    <t>&lt;- AUGUST</t>
  </si>
  <si>
    <t>OCTOBER -&gt;</t>
  </si>
  <si>
    <t>&lt;- SEPTEMBER</t>
  </si>
  <si>
    <t>NOVEMBER -&gt;</t>
  </si>
  <si>
    <t>JANUARY 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</si>
</sst>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9" x14ac:knownFonts="1">
    <font>
      <b/>
      <sz val="11"/>
      <color theme="1" tint="0.34998626667073579"/>
      <name val="Trebuchet MS"/>
      <family val="2"/>
      <scheme val="minor"/>
    </font>
    <font>
      <b/>
      <sz val="11"/>
      <color theme="1"/>
      <name val="Trebuchet MS"/>
      <family val="2"/>
      <scheme val="minor"/>
    </font>
    <font>
      <b/>
      <sz val="34"/>
      <color theme="1"/>
      <name val="Trebuchet MS"/>
      <family val="2"/>
      <scheme val="major"/>
    </font>
    <font>
      <b/>
      <sz val="11"/>
      <color theme="2" tint="-0.749961851863155"/>
      <name val="Trebuchet MS"/>
      <family val="2"/>
      <scheme val="minor"/>
    </font>
    <font>
      <b/>
      <u/>
      <sz val="11"/>
      <color theme="1"/>
      <name val="Trebuchet MS"/>
      <family val="2"/>
      <scheme val="minor"/>
    </font>
    <font>
      <b/>
      <sz val="11"/>
      <color theme="1" tint="0.34998626667073579"/>
      <name val="Trebuchet MS"/>
      <family val="2"/>
      <scheme val="minor"/>
    </font>
    <font>
      <i/>
      <sz val="11"/>
      <color theme="1" tint="0.34998626667073579"/>
      <name val="Trebuchet MS"/>
      <family val="2"/>
      <scheme val="minor"/>
    </font>
    <font>
      <b/>
      <sz val="22"/>
      <color theme="1" tint="0.34998626667073579"/>
      <name val="Trebuchet MS"/>
      <family val="2"/>
      <scheme val="major"/>
    </font>
    <font>
      <b/>
      <u/>
      <sz val="11"/>
      <color theme="8" tint="-0.499984740745262"/>
      <name val="Trebuchet MS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ck">
        <color theme="4"/>
      </left>
      <right style="thick">
        <color theme="4"/>
      </right>
      <top/>
      <bottom/>
      <diagonal/>
    </border>
  </borders>
  <cellStyleXfs count="12">
    <xf numFmtId="0" fontId="0" fillId="0" borderId="0">
      <alignment horizontal="left" vertical="top" wrapText="1" indent="1"/>
    </xf>
    <xf numFmtId="0" fontId="2" fillId="0" borderId="0" applyNumberFormat="0" applyFill="0" applyBorder="0" applyProtection="0">
      <alignment horizontal="left" vertical="top"/>
    </xf>
    <xf numFmtId="0" fontId="1" fillId="0" borderId="0" applyNumberFormat="0" applyFill="0" applyProtection="0">
      <alignment vertical="top"/>
    </xf>
    <xf numFmtId="0" fontId="3" fillId="0" borderId="0" applyNumberFormat="0" applyFill="0" applyAlignment="0" applyProtection="0"/>
    <xf numFmtId="164" fontId="1" fillId="0" borderId="1" applyFill="0" applyProtection="0">
      <alignment horizontal="left" indent="1"/>
    </xf>
    <xf numFmtId="0" fontId="4" fillId="0" borderId="0" applyNumberFormat="0" applyFill="0" applyProtection="0">
      <alignment horizontal="center" vertical="top"/>
    </xf>
    <xf numFmtId="0" fontId="3" fillId="0" borderId="0" applyNumberFormat="0" applyFill="0" applyBorder="0" applyAlignment="0" applyProtection="0"/>
    <xf numFmtId="0" fontId="7" fillId="0" borderId="0" applyNumberFormat="0" applyFill="0" applyBorder="0" applyProtection="0">
      <alignment horizontal="left"/>
    </xf>
    <xf numFmtId="0" fontId="8" fillId="0" borderId="0" applyNumberFormat="0" applyFill="0" applyBorder="0" applyAlignment="0" applyProtection="0">
      <alignment horizontal="left" vertical="top" wrapText="1" indent="1"/>
    </xf>
    <xf numFmtId="0" fontId="6" fillId="0" borderId="0" applyNumberFormat="0" applyFill="0" applyBorder="0" applyAlignment="0" applyProtection="0"/>
    <xf numFmtId="0" fontId="5" fillId="0" borderId="0">
      <alignment horizontal="left" vertical="top"/>
    </xf>
    <xf numFmtId="0" fontId="5" fillId="0" borderId="1">
      <alignment horizontal="left" vertical="top" wrapText="1" indent="1"/>
    </xf>
  </cellStyleXfs>
  <cellXfs count="15">
    <xf numFmtId="0" fontId="0" fillId="0" borderId="0" xfId="0">
      <alignment horizontal="left" vertical="top" wrapText="1" indent="1"/>
    </xf>
    <xf numFmtId="0" fontId="3" fillId="0" borderId="0" xfId="3" applyAlignment="1">
      <alignment horizontal="left" vertical="top"/>
    </xf>
    <xf numFmtId="0" fontId="0" fillId="0" borderId="1" xfId="0" applyBorder="1">
      <alignment horizontal="left" vertical="top" wrapText="1" indent="1"/>
    </xf>
    <xf numFmtId="0" fontId="2" fillId="0" borderId="0" xfId="1" applyAlignment="1">
      <alignment horizontal="center" vertical="top"/>
    </xf>
    <xf numFmtId="164" fontId="1" fillId="0" borderId="1" xfId="4" applyBorder="1">
      <alignment horizontal="left" indent="1"/>
    </xf>
    <xf numFmtId="0" fontId="1" fillId="0" borderId="0" xfId="2">
      <alignment vertical="top"/>
    </xf>
    <xf numFmtId="0" fontId="4" fillId="0" borderId="0" xfId="5">
      <alignment horizontal="center" vertical="top"/>
    </xf>
    <xf numFmtId="0" fontId="7" fillId="0" borderId="0" xfId="7">
      <alignment horizontal="left"/>
    </xf>
    <xf numFmtId="164" fontId="2" fillId="0" borderId="0" xfId="1" applyNumberFormat="1">
      <alignment horizontal="left" vertical="top"/>
    </xf>
    <xf numFmtId="0" fontId="6" fillId="0" borderId="0" xfId="9" applyAlignment="1">
      <alignment horizontal="left" vertical="top"/>
    </xf>
    <xf numFmtId="0" fontId="0" fillId="0" borderId="0" xfId="0">
      <alignment horizontal="left" vertical="top" wrapText="1" indent="1"/>
    </xf>
    <xf numFmtId="0" fontId="5" fillId="0" borderId="0" xfId="10">
      <alignment horizontal="left" vertical="top"/>
    </xf>
    <xf numFmtId="0" fontId="0" fillId="0" borderId="0" xfId="0">
      <alignment horizontal="left" vertical="top" wrapText="1" indent="1"/>
    </xf>
    <xf numFmtId="164" fontId="1" fillId="0" borderId="1" xfId="4">
      <alignment horizontal="left" indent="1"/>
    </xf>
    <xf numFmtId="0" fontId="5" fillId="0" borderId="1" xfId="11">
      <alignment horizontal="left" vertical="top" wrapText="1" indent="1"/>
    </xf>
  </cellXfs>
  <cellStyles count="12">
    <cellStyle name="Calendar details" xfId="11"/>
    <cellStyle name="Entry Fields" xfId="10"/>
    <cellStyle name="Explanatory Text" xfId="9" builtinId="53" customBuiltin="1"/>
    <cellStyle name="Followed Hyperlink" xfId="8" builtinId="9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6" builtinId="19" customBuiltin="1"/>
    <cellStyle name="Hyperlink" xfId="5" builtinId="8" customBuiltin="1"/>
    <cellStyle name="Normal" xfId="0" builtinId="0" customBuiltin="1"/>
    <cellStyle name="Title" xfId="1" builtinId="15" customBuiltin="1"/>
    <cellStyle name="Year" xfId="7"/>
  </cellStyles>
  <dxfs count="24"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499984740745262"/>
      </font>
    </dxf>
    <dxf>
      <font>
        <color theme="0" tint="-0.2499465926084170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12-month gold stripes">
      <a:dk1>
        <a:srgbClr val="000000"/>
      </a:dk1>
      <a:lt1>
        <a:srgbClr val="FFFFFF"/>
      </a:lt1>
      <a:dk2>
        <a:srgbClr val="1F1D00"/>
      </a:dk2>
      <a:lt2>
        <a:srgbClr val="FEFEFE"/>
      </a:lt2>
      <a:accent1>
        <a:srgbClr val="F2E900"/>
      </a:accent1>
      <a:accent2>
        <a:srgbClr val="E685C9"/>
      </a:accent2>
      <a:accent3>
        <a:srgbClr val="70D680"/>
      </a:accent3>
      <a:accent4>
        <a:srgbClr val="FF6963"/>
      </a:accent4>
      <a:accent5>
        <a:srgbClr val="61C6C5"/>
      </a:accent5>
      <a:accent6>
        <a:srgbClr val="F8A11D"/>
      </a:accent6>
      <a:hlink>
        <a:srgbClr val="61C6C5"/>
      </a:hlink>
      <a:folHlink>
        <a:srgbClr val="BFBFBF"/>
      </a:folHlink>
    </a:clrScheme>
    <a:fontScheme name="1-month gold stripes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0"/>
    <pageSetUpPr fitToPage="1"/>
  </sheetPr>
  <dimension ref="B1:H17"/>
  <sheetViews>
    <sheetView showGridLines="0" tabSelected="1" zoomScaleNormal="100" workbookViewId="0"/>
  </sheetViews>
  <sheetFormatPr defaultRowHeight="16.5" x14ac:dyDescent="0.3"/>
  <cols>
    <col min="1" max="1" width="2.77734375" customWidth="1"/>
    <col min="2" max="8" width="13.77734375" customWidth="1"/>
  </cols>
  <sheetData>
    <row r="1" spans="2:8" ht="15" customHeight="1" x14ac:dyDescent="0.3">
      <c r="B1" s="9" t="s">
        <v>16</v>
      </c>
      <c r="C1" s="1"/>
      <c r="D1" s="1"/>
      <c r="E1" s="1"/>
      <c r="F1" s="1"/>
      <c r="G1" s="1"/>
      <c r="H1" s="1"/>
    </row>
    <row r="2" spans="2:8" ht="36" customHeight="1" x14ac:dyDescent="0.3">
      <c r="B2" s="11" t="s">
        <v>12</v>
      </c>
      <c r="C2" s="11">
        <f ca="1">YEAR(TODAY())</f>
        <v>2016</v>
      </c>
      <c r="D2" s="11" t="s">
        <v>13</v>
      </c>
      <c r="E2" s="11" t="s">
        <v>14</v>
      </c>
      <c r="F2" s="10"/>
      <c r="G2" s="10"/>
      <c r="H2" s="10"/>
    </row>
    <row r="3" spans="2:8" ht="30" customHeight="1" x14ac:dyDescent="0.45">
      <c r="B3" s="7">
        <f ca="1">CalendarYear</f>
        <v>2016</v>
      </c>
      <c r="D3" s="6" t="s">
        <v>17</v>
      </c>
      <c r="E3" s="1"/>
      <c r="G3" s="6"/>
      <c r="H3" s="6"/>
    </row>
    <row r="4" spans="2:8" ht="45" customHeight="1" x14ac:dyDescent="0.3">
      <c r="B4" s="8" t="s">
        <v>2</v>
      </c>
      <c r="C4" s="8"/>
      <c r="D4" s="8"/>
      <c r="E4" s="8"/>
      <c r="F4" s="3"/>
    </row>
    <row r="5" spans="2:8" ht="18.75" customHeight="1" x14ac:dyDescent="0.3">
      <c r="B5" s="5" t="str">
        <f>WeekStart</f>
        <v>M</v>
      </c>
      <c r="C5" s="5" t="str">
        <f t="shared" ref="C5:H5" ca="1" si="0">LEFT(TEXT(C6,"ddd"),1)</f>
        <v>T</v>
      </c>
      <c r="D5" s="5" t="str">
        <f t="shared" ca="1" si="0"/>
        <v>W</v>
      </c>
      <c r="E5" s="5" t="str">
        <f t="shared" ca="1" si="0"/>
        <v>T</v>
      </c>
      <c r="F5" s="5" t="str">
        <f t="shared" ca="1" si="0"/>
        <v>F</v>
      </c>
      <c r="G5" s="5" t="str">
        <f t="shared" ca="1" si="0"/>
        <v>S</v>
      </c>
      <c r="H5" s="5" t="str">
        <f t="shared" ca="1" si="0"/>
        <v>S</v>
      </c>
    </row>
    <row r="6" spans="2:8" ht="16.5" customHeight="1" x14ac:dyDescent="0.3">
      <c r="B6" s="13">
        <f t="array" aca="1" ref="B6:H6" ca="1">DaysAndWeeks+DATE(CalendarYear,1,1)-WEEKDAY(DATE(CalendarYear,1,1),(WeekStart="M")+1)+1</f>
        <v>42366</v>
      </c>
      <c r="C6" s="13">
        <f ca="1"/>
        <v>42367</v>
      </c>
      <c r="D6" s="13">
        <f ca="1"/>
        <v>42368</v>
      </c>
      <c r="E6" s="13">
        <f ca="1"/>
        <v>42369</v>
      </c>
      <c r="F6" s="13">
        <f ca="1"/>
        <v>42370</v>
      </c>
      <c r="G6" s="13">
        <f ca="1"/>
        <v>42371</v>
      </c>
      <c r="H6" s="13">
        <f ca="1"/>
        <v>42372</v>
      </c>
    </row>
    <row r="7" spans="2:8" ht="39.75" customHeight="1" x14ac:dyDescent="0.3">
      <c r="B7" s="14"/>
      <c r="C7" s="14"/>
      <c r="D7" s="14"/>
      <c r="E7" s="14"/>
      <c r="F7" s="14"/>
      <c r="G7" s="14"/>
      <c r="H7" s="14"/>
    </row>
    <row r="8" spans="2:8" ht="15" customHeight="1" x14ac:dyDescent="0.3">
      <c r="B8" s="13">
        <f t="array" aca="1" ref="B8:H8" ca="1">DaysAndWeeks+DATE(CalendarYear,1,1)-WEEKDAY(DATE(CalendarYear,1,1),(WeekStart="M")+1)+8</f>
        <v>42373</v>
      </c>
      <c r="C8" s="13">
        <f ca="1"/>
        <v>42374</v>
      </c>
      <c r="D8" s="13">
        <f ca="1"/>
        <v>42375</v>
      </c>
      <c r="E8" s="13">
        <f ca="1"/>
        <v>42376</v>
      </c>
      <c r="F8" s="13">
        <f ca="1"/>
        <v>42377</v>
      </c>
      <c r="G8" s="13">
        <f ca="1"/>
        <v>42378</v>
      </c>
      <c r="H8" s="13">
        <f ca="1"/>
        <v>42379</v>
      </c>
    </row>
    <row r="9" spans="2:8" ht="39.75" customHeight="1" x14ac:dyDescent="0.3">
      <c r="B9" s="14"/>
      <c r="C9" s="14"/>
      <c r="D9" s="14"/>
      <c r="E9" s="14" t="s">
        <v>15</v>
      </c>
      <c r="F9" s="14"/>
      <c r="G9" s="14"/>
      <c r="H9" s="14"/>
    </row>
    <row r="10" spans="2:8" ht="15" customHeight="1" x14ac:dyDescent="0.3">
      <c r="B10" s="13">
        <f t="array" aca="1" ref="B10:H10" ca="1">DaysAndWeeks+DATE(CalendarYear,1,1)-WEEKDAY(DATE(CalendarYear,1,1),(WeekStart="M")+1)+15</f>
        <v>42380</v>
      </c>
      <c r="C10" s="13">
        <f ca="1"/>
        <v>42381</v>
      </c>
      <c r="D10" s="13">
        <f ca="1"/>
        <v>42382</v>
      </c>
      <c r="E10" s="13">
        <f ca="1"/>
        <v>42383</v>
      </c>
      <c r="F10" s="13">
        <f ca="1"/>
        <v>42384</v>
      </c>
      <c r="G10" s="13">
        <f ca="1"/>
        <v>42385</v>
      </c>
      <c r="H10" s="13">
        <f ca="1"/>
        <v>42386</v>
      </c>
    </row>
    <row r="11" spans="2:8" ht="39.75" customHeight="1" x14ac:dyDescent="0.3">
      <c r="B11" s="14"/>
      <c r="C11" s="14"/>
      <c r="D11" s="14"/>
      <c r="E11" s="14"/>
      <c r="F11" s="14"/>
      <c r="G11" s="14"/>
      <c r="H11" s="14"/>
    </row>
    <row r="12" spans="2:8" ht="15" customHeight="1" x14ac:dyDescent="0.3">
      <c r="B12" s="13">
        <f t="array" aca="1" ref="B12:H12" ca="1">DaysAndWeeks+DATE(CalendarYear,1,1)-WEEKDAY(DATE(CalendarYear,1,1),(WeekStart="M")+1)+22</f>
        <v>42387</v>
      </c>
      <c r="C12" s="13">
        <f ca="1"/>
        <v>42388</v>
      </c>
      <c r="D12" s="13">
        <f ca="1"/>
        <v>42389</v>
      </c>
      <c r="E12" s="13">
        <f ca="1"/>
        <v>42390</v>
      </c>
      <c r="F12" s="13">
        <f ca="1"/>
        <v>42391</v>
      </c>
      <c r="G12" s="13">
        <f ca="1"/>
        <v>42392</v>
      </c>
      <c r="H12" s="13">
        <f ca="1"/>
        <v>42393</v>
      </c>
    </row>
    <row r="13" spans="2:8" ht="40.5" customHeight="1" x14ac:dyDescent="0.3">
      <c r="B13" s="14"/>
      <c r="C13" s="14"/>
      <c r="D13" s="14"/>
      <c r="E13" s="14"/>
      <c r="F13" s="14"/>
      <c r="G13" s="14"/>
      <c r="H13" s="14"/>
    </row>
    <row r="14" spans="2:8" ht="15" customHeight="1" x14ac:dyDescent="0.3">
      <c r="B14" s="13">
        <f t="array" aca="1" ref="B14:H14" ca="1">DaysAndWeeks+DATE(CalendarYear,1,1)-WEEKDAY(DATE(CalendarYear,1,1),(WeekStart="M")+1)+29</f>
        <v>42394</v>
      </c>
      <c r="C14" s="13">
        <f ca="1"/>
        <v>42395</v>
      </c>
      <c r="D14" s="13">
        <f ca="1"/>
        <v>42396</v>
      </c>
      <c r="E14" s="13">
        <f ca="1"/>
        <v>42397</v>
      </c>
      <c r="F14" s="13">
        <f ca="1"/>
        <v>42398</v>
      </c>
      <c r="G14" s="13">
        <f ca="1"/>
        <v>42399</v>
      </c>
      <c r="H14" s="13">
        <f ca="1"/>
        <v>42400</v>
      </c>
    </row>
    <row r="15" spans="2:8" ht="39.75" customHeight="1" x14ac:dyDescent="0.3">
      <c r="B15" s="14"/>
      <c r="C15" s="14"/>
      <c r="D15" s="14"/>
      <c r="E15" s="14"/>
      <c r="F15" s="14"/>
      <c r="G15" s="14"/>
      <c r="H15" s="14"/>
    </row>
    <row r="16" spans="2:8" ht="15" customHeight="1" x14ac:dyDescent="0.3">
      <c r="B16" s="13">
        <f t="array" aca="1" ref="B16:H16" ca="1">DaysAndWeeks+DATE(CalendarYear,1,1)-WEEKDAY(DATE(CalendarYear,1,1),(WeekStart="M")+1)+36</f>
        <v>42401</v>
      </c>
      <c r="C16" s="13">
        <f ca="1"/>
        <v>42402</v>
      </c>
      <c r="D16" s="13">
        <f ca="1"/>
        <v>42403</v>
      </c>
      <c r="E16" s="13">
        <f ca="1"/>
        <v>42404</v>
      </c>
      <c r="F16" s="13">
        <f ca="1"/>
        <v>42405</v>
      </c>
      <c r="G16" s="13">
        <f ca="1"/>
        <v>42406</v>
      </c>
      <c r="H16" s="13">
        <f ca="1"/>
        <v>42407</v>
      </c>
    </row>
    <row r="17" spans="2:8" ht="39.75" customHeight="1" x14ac:dyDescent="0.3">
      <c r="B17" s="14"/>
      <c r="C17" s="14"/>
      <c r="D17" s="14"/>
      <c r="E17" s="14"/>
      <c r="F17" s="14"/>
      <c r="G17" s="14"/>
      <c r="H17" s="14"/>
    </row>
  </sheetData>
  <dataConsolidate/>
  <conditionalFormatting sqref="B6:G6">
    <cfRule type="expression" dxfId="23" priority="4">
      <formula>DAY(B6)&gt;8</formula>
    </cfRule>
  </conditionalFormatting>
  <conditionalFormatting sqref="B14:H17">
    <cfRule type="expression" dxfId="22" priority="2">
      <formula>AND(DAY(B14)&gt;=1,DAY(B14)&lt;=15)</formula>
    </cfRule>
  </conditionalFormatting>
  <dataValidations xWindow="40" yWindow="320" count="1">
    <dataValidation type="list" allowBlank="1" showInputMessage="1" showErrorMessage="1" error="Select a day from the entries in the list. Select CANCEL, then ALT+DOWN ARROW to pick from the dropdown list" sqref="E2">
      <formula1>"M,S"</formula1>
    </dataValidation>
  </dataValidations>
  <hyperlinks>
    <hyperlink ref="D3" location="FEBRUARY!A1" tooltip="Navigation link to the next month" display="FEBRUARY"/>
  </hyperlinks>
  <printOptions horizontalCentered="1"/>
  <pageMargins left="0.5" right="0.5" top="0.4" bottom="0.4" header="0.3" footer="0.3"/>
  <pageSetup fitToHeight="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 tint="-4.9989318521683403E-2"/>
    <pageSetUpPr fitToPage="1"/>
  </sheetPr>
  <dimension ref="B1:H15"/>
  <sheetViews>
    <sheetView showGridLines="0" zoomScaleNormal="100" workbookViewId="0"/>
  </sheetViews>
  <sheetFormatPr defaultRowHeight="16.5" x14ac:dyDescent="0.3"/>
  <cols>
    <col min="1" max="1" width="2.77734375" customWidth="1"/>
    <col min="2" max="8" width="13.77734375" customWidth="1"/>
  </cols>
  <sheetData>
    <row r="1" spans="2:8" ht="30" customHeight="1" x14ac:dyDescent="0.45">
      <c r="B1" s="7">
        <f ca="1">CalendarYear</f>
        <v>2016</v>
      </c>
      <c r="C1" s="6" t="s">
        <v>19</v>
      </c>
      <c r="D1" s="6" t="s">
        <v>18</v>
      </c>
      <c r="E1" s="1"/>
    </row>
    <row r="2" spans="2:8" ht="45" customHeight="1" x14ac:dyDescent="0.3">
      <c r="B2" s="8" t="s">
        <v>1</v>
      </c>
      <c r="C2" s="8"/>
      <c r="D2" s="8"/>
      <c r="E2" s="8"/>
      <c r="F2" s="3"/>
    </row>
    <row r="3" spans="2:8" ht="18.75" customHeight="1" x14ac:dyDescent="0.3">
      <c r="B3" s="5" t="str">
        <f>WeekStart</f>
        <v>M</v>
      </c>
      <c r="C3" s="5" t="str">
        <f t="shared" ref="C3:H3" ca="1" si="0">LEFT(TEXT(C4,"ddd"),1)</f>
        <v>T</v>
      </c>
      <c r="D3" s="5" t="str">
        <f t="shared" ca="1" si="0"/>
        <v>W</v>
      </c>
      <c r="E3" s="5" t="str">
        <f t="shared" ca="1" si="0"/>
        <v>T</v>
      </c>
      <c r="F3" s="5" t="str">
        <f t="shared" ca="1" si="0"/>
        <v>F</v>
      </c>
      <c r="G3" s="5" t="str">
        <f t="shared" ca="1" si="0"/>
        <v>S</v>
      </c>
      <c r="H3" s="5" t="str">
        <f t="shared" ca="1" si="0"/>
        <v>S</v>
      </c>
    </row>
    <row r="4" spans="2:8" ht="16.5" customHeight="1" x14ac:dyDescent="0.3">
      <c r="B4" s="4">
        <f t="array" aca="1" ref="B4:H4" ca="1">DaysAndWeeks+DATE(CalendarYear,2,1)-WEEKDAY(DATE(CalendarYear,2,1),(WeekStart="M")+1)+1</f>
        <v>42401</v>
      </c>
      <c r="C4" s="4">
        <f ca="1"/>
        <v>42402</v>
      </c>
      <c r="D4" s="4">
        <f ca="1"/>
        <v>42403</v>
      </c>
      <c r="E4" s="4">
        <f ca="1"/>
        <v>42404</v>
      </c>
      <c r="F4" s="4">
        <f ca="1"/>
        <v>42405</v>
      </c>
      <c r="G4" s="4">
        <f ca="1"/>
        <v>42406</v>
      </c>
      <c r="H4" s="4">
        <f ca="1"/>
        <v>42407</v>
      </c>
    </row>
    <row r="5" spans="2:8" ht="39.75" customHeight="1" x14ac:dyDescent="0.3">
      <c r="B5" s="14"/>
      <c r="C5" s="14"/>
      <c r="D5" s="14"/>
      <c r="E5" s="14"/>
      <c r="F5" s="14"/>
      <c r="G5" s="14"/>
      <c r="H5" s="14"/>
    </row>
    <row r="6" spans="2:8" ht="15" customHeight="1" x14ac:dyDescent="0.3">
      <c r="B6" s="4">
        <f t="array" aca="1" ref="B6:H6" ca="1">DaysAndWeeks+DATE(CalendarYear,2,1)-WEEKDAY(DATE(CalendarYear,2,1),(WeekStart="M")+1)+8</f>
        <v>42408</v>
      </c>
      <c r="C6" s="4">
        <f ca="1"/>
        <v>42409</v>
      </c>
      <c r="D6" s="4">
        <f ca="1"/>
        <v>42410</v>
      </c>
      <c r="E6" s="4">
        <f ca="1"/>
        <v>42411</v>
      </c>
      <c r="F6" s="4">
        <f ca="1"/>
        <v>42412</v>
      </c>
      <c r="G6" s="4">
        <f ca="1"/>
        <v>42413</v>
      </c>
      <c r="H6" s="4">
        <f ca="1"/>
        <v>42414</v>
      </c>
    </row>
    <row r="7" spans="2:8" ht="39.75" customHeight="1" x14ac:dyDescent="0.3">
      <c r="B7" s="14"/>
      <c r="C7" s="14"/>
      <c r="D7" s="14"/>
      <c r="E7" s="14"/>
      <c r="F7" s="14"/>
      <c r="G7" s="14"/>
      <c r="H7" s="14"/>
    </row>
    <row r="8" spans="2:8" ht="15" customHeight="1" x14ac:dyDescent="0.3">
      <c r="B8" s="4">
        <f t="array" aca="1" ref="B8:H8" ca="1">DaysAndWeeks+DATE(CalendarYear,2,1)-WEEKDAY(DATE(CalendarYear,2,1),(WeekStart="M")+1)+15</f>
        <v>42415</v>
      </c>
      <c r="C8" s="4">
        <f ca="1"/>
        <v>42416</v>
      </c>
      <c r="D8" s="4">
        <f ca="1"/>
        <v>42417</v>
      </c>
      <c r="E8" s="4">
        <f ca="1"/>
        <v>42418</v>
      </c>
      <c r="F8" s="4">
        <f ca="1"/>
        <v>42419</v>
      </c>
      <c r="G8" s="4">
        <f ca="1"/>
        <v>42420</v>
      </c>
      <c r="H8" s="4">
        <f ca="1"/>
        <v>42421</v>
      </c>
    </row>
    <row r="9" spans="2:8" ht="39.75" customHeight="1" x14ac:dyDescent="0.3">
      <c r="B9" s="14"/>
      <c r="C9" s="14"/>
      <c r="D9" s="14"/>
      <c r="E9" s="14"/>
      <c r="F9" s="14"/>
      <c r="G9" s="14"/>
      <c r="H9" s="14"/>
    </row>
    <row r="10" spans="2:8" ht="15" customHeight="1" x14ac:dyDescent="0.3">
      <c r="B10" s="4">
        <f t="array" aca="1" ref="B10:H10" ca="1">DaysAndWeeks+DATE(CalendarYear,2,1)-WEEKDAY(DATE(CalendarYear,2,1),(WeekStart="M")+1)+22</f>
        <v>42422</v>
      </c>
      <c r="C10" s="4">
        <f ca="1"/>
        <v>42423</v>
      </c>
      <c r="D10" s="4">
        <f ca="1"/>
        <v>42424</v>
      </c>
      <c r="E10" s="4">
        <f ca="1"/>
        <v>42425</v>
      </c>
      <c r="F10" s="4">
        <f ca="1"/>
        <v>42426</v>
      </c>
      <c r="G10" s="4">
        <f ca="1"/>
        <v>42427</v>
      </c>
      <c r="H10" s="4">
        <f ca="1"/>
        <v>42428</v>
      </c>
    </row>
    <row r="11" spans="2:8" ht="40.5" customHeight="1" x14ac:dyDescent="0.3">
      <c r="B11" s="14"/>
      <c r="C11" s="14"/>
      <c r="D11" s="14"/>
      <c r="E11" s="14"/>
      <c r="F11" s="14"/>
      <c r="G11" s="14"/>
      <c r="H11" s="14"/>
    </row>
    <row r="12" spans="2:8" ht="15" customHeight="1" x14ac:dyDescent="0.3">
      <c r="B12" s="4">
        <f t="array" aca="1" ref="B12:H12" ca="1">DaysAndWeeks+DATE(CalendarYear,2,1)-WEEKDAY(DATE(CalendarYear,2,1),(WeekStart="M")+1)+29</f>
        <v>42429</v>
      </c>
      <c r="C12" s="4">
        <f ca="1"/>
        <v>42430</v>
      </c>
      <c r="D12" s="4">
        <f ca="1"/>
        <v>42431</v>
      </c>
      <c r="E12" s="4">
        <f ca="1"/>
        <v>42432</v>
      </c>
      <c r="F12" s="4">
        <f ca="1"/>
        <v>42433</v>
      </c>
      <c r="G12" s="4">
        <f ca="1"/>
        <v>42434</v>
      </c>
      <c r="H12" s="4">
        <f ca="1"/>
        <v>42435</v>
      </c>
    </row>
    <row r="13" spans="2:8" ht="39.75" customHeight="1" x14ac:dyDescent="0.3">
      <c r="B13" s="14"/>
      <c r="C13" s="14"/>
      <c r="D13" s="14"/>
      <c r="E13" s="14"/>
      <c r="F13" s="14"/>
      <c r="G13" s="14"/>
      <c r="H13" s="14"/>
    </row>
    <row r="14" spans="2:8" ht="15" customHeight="1" x14ac:dyDescent="0.3">
      <c r="B14" s="4">
        <f t="array" aca="1" ref="B14:H14" ca="1">DaysAndWeeks+DATE(CalendarYear,2,1)-WEEKDAY(DATE(CalendarYear,2,1),(WeekStart="M")+1)+36</f>
        <v>42436</v>
      </c>
      <c r="C14" s="4">
        <f ca="1"/>
        <v>42437</v>
      </c>
      <c r="D14" s="4">
        <f ca="1"/>
        <v>42438</v>
      </c>
      <c r="E14" s="4">
        <f ca="1"/>
        <v>42439</v>
      </c>
      <c r="F14" s="4">
        <f ca="1"/>
        <v>42440</v>
      </c>
      <c r="G14" s="4">
        <f ca="1"/>
        <v>42441</v>
      </c>
      <c r="H14" s="4">
        <f ca="1"/>
        <v>42442</v>
      </c>
    </row>
    <row r="15" spans="2:8" ht="39.75" customHeight="1" x14ac:dyDescent="0.3">
      <c r="B15" s="14"/>
      <c r="C15" s="14"/>
      <c r="D15" s="14"/>
      <c r="E15" s="14"/>
      <c r="F15" s="14"/>
      <c r="G15" s="14"/>
      <c r="H15" s="14"/>
    </row>
  </sheetData>
  <conditionalFormatting sqref="B4:G4">
    <cfRule type="expression" dxfId="21" priority="2">
      <formula>DAY(B4)&gt;8</formula>
    </cfRule>
  </conditionalFormatting>
  <conditionalFormatting sqref="B12:H15">
    <cfRule type="expression" dxfId="20" priority="1">
      <formula>AND(DAY(B12)&gt;=1,DAY(B12)&lt;=15)</formula>
    </cfRule>
  </conditionalFormatting>
  <hyperlinks>
    <hyperlink ref="D1" location="MARCH!A1" tooltip="Navigation link to the next month" display="MARCH"/>
    <hyperlink ref="C1" location="JANUARY!A1" tooltip="Navigation link to the previous month" display="JANUARY"/>
  </hyperlinks>
  <printOptions horizontalCentered="1"/>
  <pageMargins left="0.09" right="0.5" top="0.75" bottom="0.75" header="0.3" footer="0.3"/>
  <pageSetup fitToHeight="0" orientation="landscape" horizontalDpi="4294967293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0" tint="-0.14999847407452621"/>
    <pageSetUpPr fitToPage="1"/>
  </sheetPr>
  <dimension ref="B1:H15"/>
  <sheetViews>
    <sheetView showGridLines="0" zoomScaleNormal="100" workbookViewId="0"/>
  </sheetViews>
  <sheetFormatPr defaultRowHeight="16.5" x14ac:dyDescent="0.3"/>
  <cols>
    <col min="1" max="1" width="2.77734375" customWidth="1"/>
    <col min="2" max="8" width="13.77734375" customWidth="1"/>
  </cols>
  <sheetData>
    <row r="1" spans="2:8" ht="30" customHeight="1" x14ac:dyDescent="0.45">
      <c r="B1" s="7">
        <f ca="1">CalendarYear</f>
        <v>2016</v>
      </c>
      <c r="C1" s="6" t="s">
        <v>21</v>
      </c>
      <c r="D1" s="6" t="s">
        <v>20</v>
      </c>
      <c r="E1" s="1"/>
      <c r="F1" s="1"/>
      <c r="G1" s="1"/>
      <c r="H1" s="6"/>
    </row>
    <row r="2" spans="2:8" ht="45" customHeight="1" x14ac:dyDescent="0.3">
      <c r="B2" s="8" t="s">
        <v>3</v>
      </c>
      <c r="C2" s="8"/>
      <c r="D2" s="8"/>
      <c r="E2" s="8"/>
      <c r="F2" s="3"/>
    </row>
    <row r="3" spans="2:8" ht="18.75" customHeight="1" x14ac:dyDescent="0.3">
      <c r="B3" s="5" t="str">
        <f>WeekStart</f>
        <v>M</v>
      </c>
      <c r="C3" s="5" t="str">
        <f t="shared" ref="C3:H3" ca="1" si="0">LEFT(TEXT(C4,"ddd"),1)</f>
        <v>T</v>
      </c>
      <c r="D3" s="5" t="str">
        <f t="shared" ca="1" si="0"/>
        <v>W</v>
      </c>
      <c r="E3" s="5" t="str">
        <f t="shared" ca="1" si="0"/>
        <v>T</v>
      </c>
      <c r="F3" s="5" t="str">
        <f t="shared" ca="1" si="0"/>
        <v>F</v>
      </c>
      <c r="G3" s="5" t="str">
        <f t="shared" ca="1" si="0"/>
        <v>S</v>
      </c>
      <c r="H3" s="5" t="str">
        <f t="shared" ca="1" si="0"/>
        <v>S</v>
      </c>
    </row>
    <row r="4" spans="2:8" ht="16.5" customHeight="1" x14ac:dyDescent="0.3">
      <c r="B4" s="4">
        <f t="array" aca="1" ref="B4:H4" ca="1">DaysAndWeeks+DATE(CalendarYear,3,1)-WEEKDAY(DATE(CalendarYear,3,1),(WeekStart="M")+1)+1</f>
        <v>42429</v>
      </c>
      <c r="C4" s="4">
        <f ca="1"/>
        <v>42430</v>
      </c>
      <c r="D4" s="4">
        <f ca="1"/>
        <v>42431</v>
      </c>
      <c r="E4" s="4">
        <f ca="1"/>
        <v>42432</v>
      </c>
      <c r="F4" s="4">
        <f ca="1"/>
        <v>42433</v>
      </c>
      <c r="G4" s="4">
        <f ca="1"/>
        <v>42434</v>
      </c>
      <c r="H4" s="4">
        <f ca="1"/>
        <v>42435</v>
      </c>
    </row>
    <row r="5" spans="2:8" ht="39.75" customHeight="1" x14ac:dyDescent="0.3">
      <c r="B5" s="14"/>
      <c r="C5" s="14"/>
      <c r="D5" s="14"/>
      <c r="E5" s="14"/>
      <c r="F5" s="14"/>
      <c r="G5" s="14"/>
      <c r="H5" s="14"/>
    </row>
    <row r="6" spans="2:8" ht="15" customHeight="1" x14ac:dyDescent="0.3">
      <c r="B6" s="4">
        <f t="array" aca="1" ref="B6:H6" ca="1">DaysAndWeeks+DATE(CalendarYear,3,1)-WEEKDAY(DATE(CalendarYear,3,1),(WeekStart="M")+1)+8</f>
        <v>42436</v>
      </c>
      <c r="C6" s="4">
        <f ca="1"/>
        <v>42437</v>
      </c>
      <c r="D6" s="4">
        <f ca="1"/>
        <v>42438</v>
      </c>
      <c r="E6" s="4">
        <f ca="1"/>
        <v>42439</v>
      </c>
      <c r="F6" s="4">
        <f ca="1"/>
        <v>42440</v>
      </c>
      <c r="G6" s="4">
        <f ca="1"/>
        <v>42441</v>
      </c>
      <c r="H6" s="4">
        <f ca="1"/>
        <v>42442</v>
      </c>
    </row>
    <row r="7" spans="2:8" ht="39.75" customHeight="1" x14ac:dyDescent="0.3">
      <c r="B7" s="14"/>
      <c r="C7" s="14"/>
      <c r="D7" s="14"/>
      <c r="E7" s="14"/>
      <c r="F7" s="14"/>
      <c r="G7" s="14"/>
      <c r="H7" s="14"/>
    </row>
    <row r="8" spans="2:8" ht="15" customHeight="1" x14ac:dyDescent="0.3">
      <c r="B8" s="4">
        <f t="array" aca="1" ref="B8:H8" ca="1">DaysAndWeeks+DATE(CalendarYear,3,1)-WEEKDAY(DATE(CalendarYear,3,1),(WeekStart="M")+1)+15</f>
        <v>42443</v>
      </c>
      <c r="C8" s="4">
        <f ca="1"/>
        <v>42444</v>
      </c>
      <c r="D8" s="4">
        <f ca="1"/>
        <v>42445</v>
      </c>
      <c r="E8" s="4">
        <f ca="1"/>
        <v>42446</v>
      </c>
      <c r="F8" s="4">
        <f ca="1"/>
        <v>42447</v>
      </c>
      <c r="G8" s="4">
        <f ca="1"/>
        <v>42448</v>
      </c>
      <c r="H8" s="4">
        <f ca="1"/>
        <v>42449</v>
      </c>
    </row>
    <row r="9" spans="2:8" ht="39.75" customHeight="1" x14ac:dyDescent="0.3">
      <c r="B9" s="14"/>
      <c r="C9" s="14"/>
      <c r="D9" s="14"/>
      <c r="E9" s="14"/>
      <c r="F9" s="14"/>
      <c r="G9" s="14"/>
      <c r="H9" s="14"/>
    </row>
    <row r="10" spans="2:8" ht="15" customHeight="1" x14ac:dyDescent="0.3">
      <c r="B10" s="4">
        <f t="array" aca="1" ref="B10:H10" ca="1">DaysAndWeeks+DATE(CalendarYear,3,1)-WEEKDAY(DATE(CalendarYear,3,1),(WeekStart="M")+1)+22</f>
        <v>42450</v>
      </c>
      <c r="C10" s="4">
        <f ca="1"/>
        <v>42451</v>
      </c>
      <c r="D10" s="4">
        <f ca="1"/>
        <v>42452</v>
      </c>
      <c r="E10" s="4">
        <f ca="1"/>
        <v>42453</v>
      </c>
      <c r="F10" s="4">
        <f ca="1"/>
        <v>42454</v>
      </c>
      <c r="G10" s="4">
        <f ca="1"/>
        <v>42455</v>
      </c>
      <c r="H10" s="4">
        <f ca="1"/>
        <v>42456</v>
      </c>
    </row>
    <row r="11" spans="2:8" ht="40.5" customHeight="1" x14ac:dyDescent="0.3">
      <c r="B11" s="14"/>
      <c r="C11" s="14"/>
      <c r="D11" s="14"/>
      <c r="E11" s="14"/>
      <c r="F11" s="14"/>
      <c r="G11" s="14"/>
      <c r="H11" s="14"/>
    </row>
    <row r="12" spans="2:8" ht="15" customHeight="1" x14ac:dyDescent="0.3">
      <c r="B12" s="4">
        <f t="array" aca="1" ref="B12:H12" ca="1">DaysAndWeeks+DATE(CalendarYear,3,1)-WEEKDAY(DATE(CalendarYear,3,1),(WeekStart="M")+1)+29</f>
        <v>42457</v>
      </c>
      <c r="C12" s="4">
        <f ca="1"/>
        <v>42458</v>
      </c>
      <c r="D12" s="4">
        <f ca="1"/>
        <v>42459</v>
      </c>
      <c r="E12" s="4">
        <f ca="1"/>
        <v>42460</v>
      </c>
      <c r="F12" s="4">
        <f ca="1"/>
        <v>42461</v>
      </c>
      <c r="G12" s="4">
        <f ca="1"/>
        <v>42462</v>
      </c>
      <c r="H12" s="4">
        <f ca="1"/>
        <v>42463</v>
      </c>
    </row>
    <row r="13" spans="2:8" ht="39.75" customHeight="1" x14ac:dyDescent="0.3">
      <c r="B13" s="14"/>
      <c r="C13" s="14"/>
      <c r="D13" s="14"/>
      <c r="E13" s="14"/>
      <c r="F13" s="14"/>
      <c r="G13" s="14"/>
      <c r="H13" s="14"/>
    </row>
    <row r="14" spans="2:8" ht="15" customHeight="1" x14ac:dyDescent="0.3">
      <c r="B14" s="4">
        <f t="array" aca="1" ref="B14:H14" ca="1">DaysAndWeeks+DATE(CalendarYear,3,1)-WEEKDAY(DATE(CalendarYear,3,1),(WeekStart="M")+1)+36</f>
        <v>42464</v>
      </c>
      <c r="C14" s="4">
        <f ca="1"/>
        <v>42465</v>
      </c>
      <c r="D14" s="4">
        <f ca="1"/>
        <v>42466</v>
      </c>
      <c r="E14" s="4">
        <f ca="1"/>
        <v>42467</v>
      </c>
      <c r="F14" s="4">
        <f ca="1"/>
        <v>42468</v>
      </c>
      <c r="G14" s="4">
        <f ca="1"/>
        <v>42469</v>
      </c>
      <c r="H14" s="4">
        <f ca="1"/>
        <v>42470</v>
      </c>
    </row>
    <row r="15" spans="2:8" ht="39.75" customHeight="1" x14ac:dyDescent="0.3">
      <c r="B15" s="14"/>
      <c r="C15" s="14"/>
      <c r="D15" s="14"/>
      <c r="E15" s="14"/>
      <c r="F15" s="14"/>
      <c r="G15" s="14"/>
      <c r="H15" s="14"/>
    </row>
  </sheetData>
  <conditionalFormatting sqref="B4:G4">
    <cfRule type="expression" dxfId="19" priority="2">
      <formula>DAY(B4)&gt;8</formula>
    </cfRule>
  </conditionalFormatting>
  <conditionalFormatting sqref="B12:H15">
    <cfRule type="expression" dxfId="18" priority="1">
      <formula>AND(DAY(B12)&gt;=1,DAY(B12)&lt;=15)</formula>
    </cfRule>
  </conditionalFormatting>
  <hyperlinks>
    <hyperlink ref="D1" location="APRIL!A1" tooltip="Navigation link to the next month" display="APRIL -&gt;"/>
    <hyperlink ref="C1" location="FEBRUARY!A1" tooltip="Navigation link to the previous month" display="&lt;- FEBRUARY"/>
  </hyperlinks>
  <printOptions horizontalCentered="1"/>
  <pageMargins left="0.09" right="0.5" top="0.75" bottom="0.75" header="0.3" footer="0.3"/>
  <pageSetup fitToHeight="0" orientation="landscape" horizontalDpi="4294967293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theme="0" tint="-0.249977111117893"/>
    <pageSetUpPr fitToPage="1"/>
  </sheetPr>
  <dimension ref="B1:H15"/>
  <sheetViews>
    <sheetView showGridLines="0" zoomScaleNormal="100" workbookViewId="0"/>
  </sheetViews>
  <sheetFormatPr defaultRowHeight="16.5" x14ac:dyDescent="0.3"/>
  <cols>
    <col min="1" max="1" width="2.77734375" customWidth="1"/>
    <col min="2" max="8" width="13.77734375" customWidth="1"/>
  </cols>
  <sheetData>
    <row r="1" spans="2:8" ht="30" customHeight="1" x14ac:dyDescent="0.45">
      <c r="B1" s="7">
        <f ca="1">CalendarYear</f>
        <v>2016</v>
      </c>
      <c r="C1" s="6" t="s">
        <v>25</v>
      </c>
      <c r="D1" s="6" t="s">
        <v>26</v>
      </c>
      <c r="E1" s="1"/>
      <c r="F1" s="1"/>
      <c r="G1" s="1"/>
      <c r="H1" s="6"/>
    </row>
    <row r="2" spans="2:8" ht="45" customHeight="1" x14ac:dyDescent="0.3">
      <c r="B2" s="8" t="s">
        <v>4</v>
      </c>
      <c r="C2" s="8"/>
      <c r="D2" s="8"/>
      <c r="E2" s="8"/>
      <c r="F2" s="3"/>
    </row>
    <row r="3" spans="2:8" ht="18.75" customHeight="1" x14ac:dyDescent="0.3">
      <c r="B3" s="5" t="str">
        <f>WeekStart</f>
        <v>M</v>
      </c>
      <c r="C3" s="5" t="str">
        <f t="shared" ref="C3:H3" ca="1" si="0">LEFT(TEXT(C4,"ddd"),1)</f>
        <v>T</v>
      </c>
      <c r="D3" s="5" t="str">
        <f t="shared" ca="1" si="0"/>
        <v>W</v>
      </c>
      <c r="E3" s="5" t="str">
        <f t="shared" ca="1" si="0"/>
        <v>T</v>
      </c>
      <c r="F3" s="5" t="str">
        <f t="shared" ca="1" si="0"/>
        <v>F</v>
      </c>
      <c r="G3" s="5" t="str">
        <f t="shared" ca="1" si="0"/>
        <v>S</v>
      </c>
      <c r="H3" s="5" t="str">
        <f t="shared" ca="1" si="0"/>
        <v>S</v>
      </c>
    </row>
    <row r="4" spans="2:8" ht="16.5" customHeight="1" x14ac:dyDescent="0.3">
      <c r="B4" s="4">
        <f t="array" aca="1" ref="B4:H4" ca="1">DaysAndWeeks+DATE(CalendarYear,4,1)-WEEKDAY(DATE(CalendarYear,4,1),(WeekStart="M")+1)+1</f>
        <v>42457</v>
      </c>
      <c r="C4" s="4">
        <f ca="1"/>
        <v>42458</v>
      </c>
      <c r="D4" s="4">
        <f ca="1"/>
        <v>42459</v>
      </c>
      <c r="E4" s="4">
        <f ca="1"/>
        <v>42460</v>
      </c>
      <c r="F4" s="4">
        <f ca="1"/>
        <v>42461</v>
      </c>
      <c r="G4" s="4">
        <f ca="1"/>
        <v>42462</v>
      </c>
      <c r="H4" s="4">
        <f ca="1"/>
        <v>42463</v>
      </c>
    </row>
    <row r="5" spans="2:8" ht="39.75" customHeight="1" x14ac:dyDescent="0.3">
      <c r="B5" s="14"/>
      <c r="C5" s="14"/>
      <c r="D5" s="14"/>
      <c r="E5" s="14"/>
      <c r="F5" s="14"/>
      <c r="G5" s="14"/>
      <c r="H5" s="14"/>
    </row>
    <row r="6" spans="2:8" ht="15" customHeight="1" x14ac:dyDescent="0.3">
      <c r="B6" s="4">
        <f t="array" aca="1" ref="B6:H6" ca="1">DaysAndWeeks+DATE(CalendarYear,4,1)-WEEKDAY(DATE(CalendarYear,4,1),(WeekStart="M")+1)+8</f>
        <v>42464</v>
      </c>
      <c r="C6" s="4">
        <f ca="1"/>
        <v>42465</v>
      </c>
      <c r="D6" s="4">
        <f ca="1"/>
        <v>42466</v>
      </c>
      <c r="E6" s="4">
        <f ca="1"/>
        <v>42467</v>
      </c>
      <c r="F6" s="4">
        <f ca="1"/>
        <v>42468</v>
      </c>
      <c r="G6" s="4">
        <f ca="1"/>
        <v>42469</v>
      </c>
      <c r="H6" s="4">
        <f ca="1"/>
        <v>42470</v>
      </c>
    </row>
    <row r="7" spans="2:8" ht="39.75" customHeight="1" x14ac:dyDescent="0.3">
      <c r="B7" s="14"/>
      <c r="C7" s="14"/>
      <c r="D7" s="14"/>
      <c r="E7" s="14"/>
      <c r="F7" s="14"/>
      <c r="G7" s="14"/>
      <c r="H7" s="14"/>
    </row>
    <row r="8" spans="2:8" ht="15" customHeight="1" x14ac:dyDescent="0.3">
      <c r="B8" s="4">
        <f t="array" aca="1" ref="B8:H8" ca="1">DaysAndWeeks+DATE(CalendarYear,4,1)-WEEKDAY(DATE(CalendarYear,4,1),(WeekStart="M")+1)+15</f>
        <v>42471</v>
      </c>
      <c r="C8" s="4">
        <f ca="1"/>
        <v>42472</v>
      </c>
      <c r="D8" s="4">
        <f ca="1"/>
        <v>42473</v>
      </c>
      <c r="E8" s="4">
        <f ca="1"/>
        <v>42474</v>
      </c>
      <c r="F8" s="4">
        <f ca="1"/>
        <v>42475</v>
      </c>
      <c r="G8" s="4">
        <f ca="1"/>
        <v>42476</v>
      </c>
      <c r="H8" s="4">
        <f ca="1"/>
        <v>42477</v>
      </c>
    </row>
    <row r="9" spans="2:8" ht="39.75" customHeight="1" x14ac:dyDescent="0.3">
      <c r="B9" s="14"/>
      <c r="C9" s="14"/>
      <c r="D9" s="14"/>
      <c r="E9" s="14"/>
      <c r="F9" s="14"/>
      <c r="G9" s="14"/>
      <c r="H9" s="14"/>
    </row>
    <row r="10" spans="2:8" ht="15" customHeight="1" x14ac:dyDescent="0.3">
      <c r="B10" s="4">
        <f t="array" aca="1" ref="B10:H10" ca="1">DaysAndWeeks+DATE(CalendarYear,4,1)-WEEKDAY(DATE(CalendarYear,4,1),(WeekStart="M")+1)+22</f>
        <v>42478</v>
      </c>
      <c r="C10" s="4">
        <f ca="1"/>
        <v>42479</v>
      </c>
      <c r="D10" s="4">
        <f ca="1"/>
        <v>42480</v>
      </c>
      <c r="E10" s="4">
        <f ca="1"/>
        <v>42481</v>
      </c>
      <c r="F10" s="4">
        <f ca="1"/>
        <v>42482</v>
      </c>
      <c r="G10" s="4">
        <f ca="1"/>
        <v>42483</v>
      </c>
      <c r="H10" s="4">
        <f ca="1"/>
        <v>42484</v>
      </c>
    </row>
    <row r="11" spans="2:8" ht="40.5" customHeight="1" x14ac:dyDescent="0.3">
      <c r="B11" s="14"/>
      <c r="C11" s="14"/>
      <c r="D11" s="14"/>
      <c r="E11" s="14"/>
      <c r="F11" s="14"/>
      <c r="G11" s="14"/>
      <c r="H11" s="14"/>
    </row>
    <row r="12" spans="2:8" ht="15" customHeight="1" x14ac:dyDescent="0.3">
      <c r="B12" s="4">
        <f t="array" aca="1" ref="B12:H12" ca="1">DaysAndWeeks+DATE(CalendarYear,4,1)-WEEKDAY(DATE(CalendarYear,4,1),(WeekStart="M")+1)+29</f>
        <v>42485</v>
      </c>
      <c r="C12" s="4">
        <f ca="1"/>
        <v>42486</v>
      </c>
      <c r="D12" s="4">
        <f ca="1"/>
        <v>42487</v>
      </c>
      <c r="E12" s="4">
        <f ca="1"/>
        <v>42488</v>
      </c>
      <c r="F12" s="4">
        <f ca="1"/>
        <v>42489</v>
      </c>
      <c r="G12" s="4">
        <f ca="1"/>
        <v>42490</v>
      </c>
      <c r="H12" s="4">
        <f ca="1"/>
        <v>42491</v>
      </c>
    </row>
    <row r="13" spans="2:8" ht="39.75" customHeight="1" x14ac:dyDescent="0.3">
      <c r="B13" s="14"/>
      <c r="C13" s="14"/>
      <c r="D13" s="14"/>
      <c r="E13" s="14"/>
      <c r="F13" s="14"/>
      <c r="G13" s="14"/>
      <c r="H13" s="14"/>
    </row>
    <row r="14" spans="2:8" ht="15" customHeight="1" x14ac:dyDescent="0.3">
      <c r="B14" s="4">
        <f t="array" aca="1" ref="B14:H14" ca="1">DaysAndWeeks+DATE(CalendarYear,4,1)-WEEKDAY(DATE(CalendarYear,4,1),(WeekStart="M")+1)+36</f>
        <v>42492</v>
      </c>
      <c r="C14" s="4">
        <f ca="1"/>
        <v>42493</v>
      </c>
      <c r="D14" s="4">
        <f ca="1"/>
        <v>42494</v>
      </c>
      <c r="E14" s="4">
        <f ca="1"/>
        <v>42495</v>
      </c>
      <c r="F14" s="4">
        <f ca="1"/>
        <v>42496</v>
      </c>
      <c r="G14" s="4">
        <f ca="1"/>
        <v>42497</v>
      </c>
      <c r="H14" s="4">
        <f ca="1"/>
        <v>42498</v>
      </c>
    </row>
    <row r="15" spans="2:8" ht="39.75" customHeight="1" x14ac:dyDescent="0.3">
      <c r="B15" s="14"/>
      <c r="C15" s="14"/>
      <c r="D15" s="14"/>
      <c r="E15" s="14"/>
      <c r="F15" s="14"/>
      <c r="G15" s="14"/>
      <c r="H15" s="14"/>
    </row>
  </sheetData>
  <conditionalFormatting sqref="B4:G4">
    <cfRule type="expression" dxfId="17" priority="2">
      <formula>DAY(B4)&gt;8</formula>
    </cfRule>
  </conditionalFormatting>
  <conditionalFormatting sqref="B12:H15">
    <cfRule type="expression" dxfId="16" priority="1">
      <formula>AND(DAY(B12)&gt;=1,DAY(B12)&lt;=15)</formula>
    </cfRule>
  </conditionalFormatting>
  <hyperlinks>
    <hyperlink ref="D1" location="MAY!A1" tooltip="Navigation link to the next month" display="MAY -&gt;"/>
    <hyperlink ref="C1" location="MARCH!A1" tooltip="Navigation link to the previous month" display="&lt;- MARCH"/>
  </hyperlinks>
  <printOptions horizontalCentered="1"/>
  <pageMargins left="0.09" right="0.5" top="0.75" bottom="0.75" header="0.3" footer="0.3"/>
  <pageSetup fitToHeight="0" orientation="landscape" horizontalDpi="4294967293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0" tint="-0.34998626667073579"/>
    <pageSetUpPr fitToPage="1"/>
  </sheetPr>
  <dimension ref="A1:H15"/>
  <sheetViews>
    <sheetView showGridLines="0" zoomScaleNormal="100" workbookViewId="0"/>
  </sheetViews>
  <sheetFormatPr defaultRowHeight="16.5" x14ac:dyDescent="0.3"/>
  <cols>
    <col min="1" max="1" width="2.77734375" customWidth="1"/>
    <col min="2" max="8" width="13.77734375" customWidth="1"/>
  </cols>
  <sheetData>
    <row r="1" spans="1:8" ht="30" customHeight="1" x14ac:dyDescent="0.45">
      <c r="A1" s="12"/>
      <c r="B1" s="7">
        <f ca="1">CalendarYear</f>
        <v>2016</v>
      </c>
      <c r="C1" s="6" t="s">
        <v>27</v>
      </c>
      <c r="D1" s="6" t="s">
        <v>28</v>
      </c>
      <c r="E1" s="1"/>
      <c r="F1" s="1"/>
      <c r="G1" s="1"/>
      <c r="H1" s="6"/>
    </row>
    <row r="2" spans="1:8" ht="45" customHeight="1" x14ac:dyDescent="0.3">
      <c r="B2" s="8" t="s">
        <v>0</v>
      </c>
      <c r="C2" s="8"/>
      <c r="D2" s="8"/>
      <c r="E2" s="8"/>
      <c r="F2" s="3"/>
    </row>
    <row r="3" spans="1:8" ht="18.75" customHeight="1" x14ac:dyDescent="0.3">
      <c r="B3" s="5" t="str">
        <f>WeekStart</f>
        <v>M</v>
      </c>
      <c r="C3" s="5" t="str">
        <f t="shared" ref="C3:H3" ca="1" si="0">LEFT(TEXT(C4,"ddd"),1)</f>
        <v>T</v>
      </c>
      <c r="D3" s="5" t="str">
        <f t="shared" ca="1" si="0"/>
        <v>W</v>
      </c>
      <c r="E3" s="5" t="str">
        <f t="shared" ca="1" si="0"/>
        <v>T</v>
      </c>
      <c r="F3" s="5" t="str">
        <f t="shared" ca="1" si="0"/>
        <v>F</v>
      </c>
      <c r="G3" s="5" t="str">
        <f t="shared" ca="1" si="0"/>
        <v>S</v>
      </c>
      <c r="H3" s="5" t="str">
        <f t="shared" ca="1" si="0"/>
        <v>S</v>
      </c>
    </row>
    <row r="4" spans="1:8" ht="16.5" customHeight="1" x14ac:dyDescent="0.3">
      <c r="B4" s="4">
        <f t="array" aca="1" ref="B4:H4" ca="1">DaysAndWeeks+DATE(CalendarYear,5,1)-WEEKDAY(DATE(CalendarYear,5,1),(WeekStart="M")+1)+1</f>
        <v>42485</v>
      </c>
      <c r="C4" s="4">
        <f ca="1"/>
        <v>42486</v>
      </c>
      <c r="D4" s="4">
        <f ca="1"/>
        <v>42487</v>
      </c>
      <c r="E4" s="4">
        <f ca="1"/>
        <v>42488</v>
      </c>
      <c r="F4" s="4">
        <f ca="1"/>
        <v>42489</v>
      </c>
      <c r="G4" s="4">
        <f ca="1"/>
        <v>42490</v>
      </c>
      <c r="H4" s="4">
        <f ca="1"/>
        <v>42491</v>
      </c>
    </row>
    <row r="5" spans="1:8" ht="39.75" customHeight="1" x14ac:dyDescent="0.3">
      <c r="B5" s="14"/>
      <c r="C5" s="14"/>
      <c r="D5" s="14"/>
      <c r="E5" s="14"/>
      <c r="F5" s="14"/>
      <c r="G5" s="14"/>
      <c r="H5" s="14"/>
    </row>
    <row r="6" spans="1:8" ht="15" customHeight="1" x14ac:dyDescent="0.3">
      <c r="B6" s="4">
        <f t="array" aca="1" ref="B6:H6" ca="1">DaysAndWeeks+DATE(CalendarYear,5,1)-WEEKDAY(DATE(CalendarYear,5,1),(WeekStart="M")+1)+8</f>
        <v>42492</v>
      </c>
      <c r="C6" s="4">
        <f ca="1"/>
        <v>42493</v>
      </c>
      <c r="D6" s="4">
        <f ca="1"/>
        <v>42494</v>
      </c>
      <c r="E6" s="4">
        <f ca="1"/>
        <v>42495</v>
      </c>
      <c r="F6" s="4">
        <f ca="1"/>
        <v>42496</v>
      </c>
      <c r="G6" s="4">
        <f ca="1"/>
        <v>42497</v>
      </c>
      <c r="H6" s="4">
        <f ca="1"/>
        <v>42498</v>
      </c>
    </row>
    <row r="7" spans="1:8" ht="39.75" customHeight="1" x14ac:dyDescent="0.3">
      <c r="B7" s="14"/>
      <c r="C7" s="14"/>
      <c r="D7" s="14"/>
      <c r="E7" s="14"/>
      <c r="F7" s="14"/>
      <c r="G7" s="14"/>
      <c r="H7" s="14"/>
    </row>
    <row r="8" spans="1:8" ht="15" customHeight="1" x14ac:dyDescent="0.3">
      <c r="B8" s="4">
        <f t="array" aca="1" ref="B8:H8" ca="1">DaysAndWeeks+DATE(CalendarYear,5,1)-WEEKDAY(DATE(CalendarYear,5,1),(WeekStart="M")+1)+15</f>
        <v>42499</v>
      </c>
      <c r="C8" s="4">
        <f ca="1"/>
        <v>42500</v>
      </c>
      <c r="D8" s="4">
        <f ca="1"/>
        <v>42501</v>
      </c>
      <c r="E8" s="4">
        <f ca="1"/>
        <v>42502</v>
      </c>
      <c r="F8" s="4">
        <f ca="1"/>
        <v>42503</v>
      </c>
      <c r="G8" s="4">
        <f ca="1"/>
        <v>42504</v>
      </c>
      <c r="H8" s="4">
        <f ca="1"/>
        <v>42505</v>
      </c>
    </row>
    <row r="9" spans="1:8" ht="39.75" customHeight="1" x14ac:dyDescent="0.3">
      <c r="B9" s="14"/>
      <c r="C9" s="14"/>
      <c r="D9" s="14"/>
      <c r="E9" s="14"/>
      <c r="F9" s="14"/>
      <c r="G9" s="14"/>
      <c r="H9" s="14"/>
    </row>
    <row r="10" spans="1:8" ht="15" customHeight="1" x14ac:dyDescent="0.3">
      <c r="B10" s="4">
        <f t="array" aca="1" ref="B10:H10" ca="1">DaysAndWeeks+DATE(CalendarYear,5,1)-WEEKDAY(DATE(CalendarYear,5,1),(WeekStart="M")+1)+22</f>
        <v>42506</v>
      </c>
      <c r="C10" s="4">
        <f ca="1"/>
        <v>42507</v>
      </c>
      <c r="D10" s="4">
        <f ca="1"/>
        <v>42508</v>
      </c>
      <c r="E10" s="4">
        <f ca="1"/>
        <v>42509</v>
      </c>
      <c r="F10" s="4">
        <f ca="1"/>
        <v>42510</v>
      </c>
      <c r="G10" s="4">
        <f ca="1"/>
        <v>42511</v>
      </c>
      <c r="H10" s="4">
        <f ca="1"/>
        <v>42512</v>
      </c>
    </row>
    <row r="11" spans="1:8" ht="40.5" customHeight="1" x14ac:dyDescent="0.3">
      <c r="B11" s="14"/>
      <c r="C11" s="14"/>
      <c r="D11" s="14"/>
      <c r="E11" s="14"/>
      <c r="F11" s="14"/>
      <c r="G11" s="14"/>
      <c r="H11" s="14"/>
    </row>
    <row r="12" spans="1:8" ht="15" customHeight="1" x14ac:dyDescent="0.3">
      <c r="B12" s="4">
        <f t="array" aca="1" ref="B12:H12" ca="1">DaysAndWeeks+DATE(CalendarYear,5,1)-WEEKDAY(DATE(CalendarYear,5,1),(WeekStart="M")+1)+29</f>
        <v>42513</v>
      </c>
      <c r="C12" s="4">
        <f ca="1"/>
        <v>42514</v>
      </c>
      <c r="D12" s="4">
        <f ca="1"/>
        <v>42515</v>
      </c>
      <c r="E12" s="4">
        <f ca="1"/>
        <v>42516</v>
      </c>
      <c r="F12" s="4">
        <f ca="1"/>
        <v>42517</v>
      </c>
      <c r="G12" s="4">
        <f ca="1"/>
        <v>42518</v>
      </c>
      <c r="H12" s="4">
        <f ca="1"/>
        <v>42519</v>
      </c>
    </row>
    <row r="13" spans="1:8" ht="39.75" customHeight="1" x14ac:dyDescent="0.3">
      <c r="B13" s="14"/>
      <c r="C13" s="14"/>
      <c r="D13" s="14"/>
      <c r="E13" s="14"/>
      <c r="F13" s="14"/>
      <c r="G13" s="14"/>
      <c r="H13" s="14"/>
    </row>
    <row r="14" spans="1:8" ht="15" customHeight="1" x14ac:dyDescent="0.3">
      <c r="B14" s="4">
        <f t="array" aca="1" ref="B14:H14" ca="1">DaysAndWeeks+DATE(CalendarYear,5,1)-WEEKDAY(DATE(CalendarYear,5,1),(WeekStart="M")+1)+36</f>
        <v>42520</v>
      </c>
      <c r="C14" s="4">
        <f ca="1"/>
        <v>42521</v>
      </c>
      <c r="D14" s="4">
        <f ca="1"/>
        <v>42522</v>
      </c>
      <c r="E14" s="4">
        <f ca="1"/>
        <v>42523</v>
      </c>
      <c r="F14" s="4">
        <f ca="1"/>
        <v>42524</v>
      </c>
      <c r="G14" s="4">
        <f ca="1"/>
        <v>42525</v>
      </c>
      <c r="H14" s="4">
        <f ca="1"/>
        <v>42526</v>
      </c>
    </row>
    <row r="15" spans="1:8" ht="39.75" customHeight="1" x14ac:dyDescent="0.3">
      <c r="B15" s="14"/>
      <c r="C15" s="14"/>
      <c r="D15" s="14"/>
      <c r="E15" s="14"/>
      <c r="F15" s="14"/>
      <c r="G15" s="14"/>
      <c r="H15" s="14"/>
    </row>
  </sheetData>
  <conditionalFormatting sqref="B4:G4">
    <cfRule type="expression" dxfId="15" priority="2">
      <formula>DAY(B4)&gt;8</formula>
    </cfRule>
  </conditionalFormatting>
  <conditionalFormatting sqref="B12:H15">
    <cfRule type="expression" dxfId="14" priority="1">
      <formula>AND(DAY(B12)&gt;=1,DAY(B12)&lt;=15)</formula>
    </cfRule>
  </conditionalFormatting>
  <hyperlinks>
    <hyperlink ref="D1" location="JUNE!A1" tooltip="Navigation link to the next month" display="JUNE -&gt;"/>
    <hyperlink ref="C1" location="APRIL!A1" tooltip="Navigation link to the previous month" display="&lt;- APRIL"/>
  </hyperlinks>
  <printOptions horizontalCentered="1"/>
  <pageMargins left="0.09" right="0.5" top="0.75" bottom="0.75" header="0.3" footer="0.3"/>
  <pageSetup fitToHeight="0" orientation="landscape" horizontalDpi="4294967293" verticalDpi="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0" tint="-0.499984740745262"/>
    <pageSetUpPr fitToPage="1"/>
  </sheetPr>
  <dimension ref="A1:H15"/>
  <sheetViews>
    <sheetView showGridLines="0" zoomScaleNormal="100" workbookViewId="0"/>
  </sheetViews>
  <sheetFormatPr defaultRowHeight="16.5" x14ac:dyDescent="0.3"/>
  <cols>
    <col min="1" max="1" width="2.77734375" customWidth="1"/>
    <col min="2" max="8" width="13.77734375" customWidth="1"/>
  </cols>
  <sheetData>
    <row r="1" spans="1:8" ht="30" customHeight="1" x14ac:dyDescent="0.45">
      <c r="A1" s="12"/>
      <c r="B1" s="7">
        <f ca="1">CalendarYear</f>
        <v>2016</v>
      </c>
      <c r="C1" s="6" t="s">
        <v>29</v>
      </c>
      <c r="D1" s="6" t="s">
        <v>30</v>
      </c>
      <c r="E1" s="1"/>
      <c r="F1" s="1"/>
      <c r="G1" s="1"/>
      <c r="H1" s="6"/>
    </row>
    <row r="2" spans="1:8" ht="45" customHeight="1" x14ac:dyDescent="0.3">
      <c r="B2" s="8" t="s">
        <v>5</v>
      </c>
      <c r="C2" s="8"/>
      <c r="D2" s="8"/>
      <c r="E2" s="8"/>
      <c r="F2" s="3"/>
    </row>
    <row r="3" spans="1:8" ht="18.75" customHeight="1" x14ac:dyDescent="0.3">
      <c r="B3" s="5" t="str">
        <f>WeekStart</f>
        <v>M</v>
      </c>
      <c r="C3" s="5" t="str">
        <f t="shared" ref="C3:H3" ca="1" si="0">LEFT(TEXT(C4,"ddd"),1)</f>
        <v>T</v>
      </c>
      <c r="D3" s="5" t="str">
        <f t="shared" ca="1" si="0"/>
        <v>W</v>
      </c>
      <c r="E3" s="5" t="str">
        <f t="shared" ca="1" si="0"/>
        <v>T</v>
      </c>
      <c r="F3" s="5" t="str">
        <f t="shared" ca="1" si="0"/>
        <v>F</v>
      </c>
      <c r="G3" s="5" t="str">
        <f t="shared" ca="1" si="0"/>
        <v>S</v>
      </c>
      <c r="H3" s="5" t="str">
        <f t="shared" ca="1" si="0"/>
        <v>S</v>
      </c>
    </row>
    <row r="4" spans="1:8" ht="16.5" customHeight="1" x14ac:dyDescent="0.3">
      <c r="B4" s="4">
        <f t="array" aca="1" ref="B4:H4" ca="1">DaysAndWeeks+DATE(CalendarYear,6,1)-WEEKDAY(DATE(CalendarYear,6,1),(WeekStart="M")+1)+1</f>
        <v>42520</v>
      </c>
      <c r="C4" s="4">
        <f ca="1"/>
        <v>42521</v>
      </c>
      <c r="D4" s="4">
        <f ca="1"/>
        <v>42522</v>
      </c>
      <c r="E4" s="4">
        <f ca="1"/>
        <v>42523</v>
      </c>
      <c r="F4" s="4">
        <f ca="1"/>
        <v>42524</v>
      </c>
      <c r="G4" s="4">
        <f ca="1"/>
        <v>42525</v>
      </c>
      <c r="H4" s="4">
        <f ca="1"/>
        <v>42526</v>
      </c>
    </row>
    <row r="5" spans="1:8" ht="39.75" customHeight="1" x14ac:dyDescent="0.3">
      <c r="B5" s="14"/>
      <c r="C5" s="14"/>
      <c r="D5" s="14"/>
      <c r="E5" s="14"/>
      <c r="F5" s="14"/>
      <c r="G5" s="14"/>
      <c r="H5" s="14"/>
    </row>
    <row r="6" spans="1:8" ht="15" customHeight="1" x14ac:dyDescent="0.3">
      <c r="B6" s="4">
        <f t="array" aca="1" ref="B6:H6" ca="1">DaysAndWeeks+DATE(CalendarYear,6,1)-WEEKDAY(DATE(CalendarYear,6,1),(WeekStart="M")+1)+8</f>
        <v>42527</v>
      </c>
      <c r="C6" s="4">
        <f ca="1"/>
        <v>42528</v>
      </c>
      <c r="D6" s="4">
        <f ca="1"/>
        <v>42529</v>
      </c>
      <c r="E6" s="4">
        <f ca="1"/>
        <v>42530</v>
      </c>
      <c r="F6" s="4">
        <f ca="1"/>
        <v>42531</v>
      </c>
      <c r="G6" s="4">
        <f ca="1"/>
        <v>42532</v>
      </c>
      <c r="H6" s="4">
        <f ca="1"/>
        <v>42533</v>
      </c>
    </row>
    <row r="7" spans="1:8" ht="39.75" customHeight="1" x14ac:dyDescent="0.3">
      <c r="B7" s="14"/>
      <c r="C7" s="14"/>
      <c r="D7" s="14"/>
      <c r="E7" s="14"/>
      <c r="F7" s="14"/>
      <c r="G7" s="14"/>
      <c r="H7" s="14"/>
    </row>
    <row r="8" spans="1:8" ht="15" customHeight="1" x14ac:dyDescent="0.3">
      <c r="B8" s="4">
        <f t="array" aca="1" ref="B8:H8" ca="1">DaysAndWeeks+DATE(CalendarYear,6,1)-WEEKDAY(DATE(CalendarYear,6,1),(WeekStart="M")+1)+15</f>
        <v>42534</v>
      </c>
      <c r="C8" s="4">
        <f ca="1"/>
        <v>42535</v>
      </c>
      <c r="D8" s="4">
        <f ca="1"/>
        <v>42536</v>
      </c>
      <c r="E8" s="4">
        <f ca="1"/>
        <v>42537</v>
      </c>
      <c r="F8" s="4">
        <f ca="1"/>
        <v>42538</v>
      </c>
      <c r="G8" s="4">
        <f ca="1"/>
        <v>42539</v>
      </c>
      <c r="H8" s="4">
        <f ca="1"/>
        <v>42540</v>
      </c>
    </row>
    <row r="9" spans="1:8" ht="39.75" customHeight="1" x14ac:dyDescent="0.3">
      <c r="B9" s="14"/>
      <c r="C9" s="14"/>
      <c r="D9" s="14"/>
      <c r="E9" s="14"/>
      <c r="F9" s="14"/>
      <c r="G9" s="14"/>
      <c r="H9" s="14"/>
    </row>
    <row r="10" spans="1:8" ht="15" customHeight="1" x14ac:dyDescent="0.3">
      <c r="B10" s="4">
        <f t="array" aca="1" ref="B10:H10" ca="1">DaysAndWeeks+DATE(CalendarYear,6,1)-WEEKDAY(DATE(CalendarYear,6,1),(WeekStart="M")+1)+22</f>
        <v>42541</v>
      </c>
      <c r="C10" s="4">
        <f ca="1"/>
        <v>42542</v>
      </c>
      <c r="D10" s="4">
        <f ca="1"/>
        <v>42543</v>
      </c>
      <c r="E10" s="4">
        <f ca="1"/>
        <v>42544</v>
      </c>
      <c r="F10" s="4">
        <f ca="1"/>
        <v>42545</v>
      </c>
      <c r="G10" s="4">
        <f ca="1"/>
        <v>42546</v>
      </c>
      <c r="H10" s="4">
        <f ca="1"/>
        <v>42547</v>
      </c>
    </row>
    <row r="11" spans="1:8" ht="40.5" customHeight="1" x14ac:dyDescent="0.3">
      <c r="B11" s="14"/>
      <c r="C11" s="14"/>
      <c r="D11" s="14"/>
      <c r="E11" s="14"/>
      <c r="F11" s="14"/>
      <c r="G11" s="14"/>
      <c r="H11" s="14"/>
    </row>
    <row r="12" spans="1:8" ht="15" customHeight="1" x14ac:dyDescent="0.3">
      <c r="B12" s="4">
        <f t="array" aca="1" ref="B12:H12" ca="1">DaysAndWeeks+DATE(CalendarYear,6,1)-WEEKDAY(DATE(CalendarYear,6,1),(WeekStart="M")+1)+29</f>
        <v>42548</v>
      </c>
      <c r="C12" s="4">
        <f ca="1"/>
        <v>42549</v>
      </c>
      <c r="D12" s="4">
        <f ca="1"/>
        <v>42550</v>
      </c>
      <c r="E12" s="4">
        <f ca="1"/>
        <v>42551</v>
      </c>
      <c r="F12" s="4">
        <f ca="1"/>
        <v>42552</v>
      </c>
      <c r="G12" s="4">
        <f ca="1"/>
        <v>42553</v>
      </c>
      <c r="H12" s="4">
        <f ca="1"/>
        <v>42554</v>
      </c>
    </row>
    <row r="13" spans="1:8" ht="39.75" customHeight="1" x14ac:dyDescent="0.3">
      <c r="B13" s="14"/>
      <c r="C13" s="14"/>
      <c r="D13" s="14"/>
      <c r="E13" s="14"/>
      <c r="F13" s="14"/>
      <c r="G13" s="14"/>
      <c r="H13" s="14"/>
    </row>
    <row r="14" spans="1:8" ht="15" customHeight="1" x14ac:dyDescent="0.3">
      <c r="B14" s="4">
        <f t="array" aca="1" ref="B14:H14" ca="1">DaysAndWeeks+DATE(CalendarYear,6,1)-WEEKDAY(DATE(CalendarYear,6,1),(WeekStart="M")+1)+36</f>
        <v>42555</v>
      </c>
      <c r="C14" s="4">
        <f ca="1"/>
        <v>42556</v>
      </c>
      <c r="D14" s="4">
        <f ca="1"/>
        <v>42557</v>
      </c>
      <c r="E14" s="4">
        <f ca="1"/>
        <v>42558</v>
      </c>
      <c r="F14" s="4">
        <f ca="1"/>
        <v>42559</v>
      </c>
      <c r="G14" s="4">
        <f ca="1"/>
        <v>42560</v>
      </c>
      <c r="H14" s="4">
        <f ca="1"/>
        <v>42561</v>
      </c>
    </row>
    <row r="15" spans="1:8" ht="39.75" customHeight="1" x14ac:dyDescent="0.3">
      <c r="B15" s="14"/>
      <c r="C15" s="14"/>
      <c r="D15" s="14"/>
      <c r="E15" s="14"/>
      <c r="F15" s="14"/>
      <c r="G15" s="14"/>
      <c r="H15" s="14"/>
    </row>
  </sheetData>
  <conditionalFormatting sqref="B4:G4">
    <cfRule type="expression" dxfId="13" priority="2">
      <formula>DAY(B4)&gt;8</formula>
    </cfRule>
  </conditionalFormatting>
  <conditionalFormatting sqref="B12:H15">
    <cfRule type="expression" dxfId="12" priority="1">
      <formula>AND(DAY(B12)&gt;=1,DAY(B12)&lt;=15)</formula>
    </cfRule>
  </conditionalFormatting>
  <hyperlinks>
    <hyperlink ref="D1" location="JULY!A1" tooltip="Navigation link to the next month" display="JULY -&gt;"/>
    <hyperlink ref="C1" location="MAY!A1" tooltip="Navigation link to the previous month" display="&lt;- MAY"/>
  </hyperlinks>
  <printOptions horizontalCentered="1"/>
  <pageMargins left="0.09" right="0.5" top="0.75" bottom="0.75" header="0.3" footer="0.3"/>
  <pageSetup fitToHeight="0" orientation="landscape" horizontalDpi="4294967293" verticalDpi="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4" tint="-0.499984740745262"/>
    <pageSetUpPr fitToPage="1"/>
  </sheetPr>
  <dimension ref="A1:H15"/>
  <sheetViews>
    <sheetView showGridLines="0" zoomScaleNormal="100" workbookViewId="0"/>
  </sheetViews>
  <sheetFormatPr defaultRowHeight="16.5" x14ac:dyDescent="0.3"/>
  <cols>
    <col min="1" max="1" width="2.77734375" customWidth="1"/>
    <col min="2" max="8" width="13.77734375" customWidth="1"/>
  </cols>
  <sheetData>
    <row r="1" spans="1:8" ht="30" customHeight="1" x14ac:dyDescent="0.45">
      <c r="A1" s="12"/>
      <c r="B1" s="7">
        <f ca="1">CalendarYear</f>
        <v>2016</v>
      </c>
      <c r="C1" s="6" t="s">
        <v>31</v>
      </c>
      <c r="D1" s="6" t="s">
        <v>32</v>
      </c>
      <c r="E1" s="1"/>
      <c r="F1" s="1"/>
      <c r="G1" s="1"/>
      <c r="H1" s="6"/>
    </row>
    <row r="2" spans="1:8" ht="45" customHeight="1" x14ac:dyDescent="0.3">
      <c r="B2" s="8" t="s">
        <v>6</v>
      </c>
      <c r="C2" s="8"/>
      <c r="D2" s="8"/>
      <c r="E2" s="8"/>
      <c r="F2" s="3"/>
    </row>
    <row r="3" spans="1:8" ht="18.75" customHeight="1" x14ac:dyDescent="0.3">
      <c r="B3" s="5" t="str">
        <f>WeekStart</f>
        <v>M</v>
      </c>
      <c r="C3" s="5" t="str">
        <f t="shared" ref="C3:H3" ca="1" si="0">LEFT(TEXT(C4,"ddd"),1)</f>
        <v>T</v>
      </c>
      <c r="D3" s="5" t="str">
        <f t="shared" ca="1" si="0"/>
        <v>W</v>
      </c>
      <c r="E3" s="5" t="str">
        <f t="shared" ca="1" si="0"/>
        <v>T</v>
      </c>
      <c r="F3" s="5" t="str">
        <f t="shared" ca="1" si="0"/>
        <v>F</v>
      </c>
      <c r="G3" s="5" t="str">
        <f t="shared" ca="1" si="0"/>
        <v>S</v>
      </c>
      <c r="H3" s="5" t="str">
        <f t="shared" ca="1" si="0"/>
        <v>S</v>
      </c>
    </row>
    <row r="4" spans="1:8" ht="16.5" customHeight="1" x14ac:dyDescent="0.3">
      <c r="B4" s="4">
        <f t="array" aca="1" ref="B4:H4" ca="1">DaysAndWeeks+DATE(CalendarYear,7,1)-WEEKDAY(DATE(CalendarYear,7,1),(WeekStart="M")+1)+1</f>
        <v>42548</v>
      </c>
      <c r="C4" s="4">
        <f ca="1"/>
        <v>42549</v>
      </c>
      <c r="D4" s="4">
        <f ca="1"/>
        <v>42550</v>
      </c>
      <c r="E4" s="4">
        <f ca="1"/>
        <v>42551</v>
      </c>
      <c r="F4" s="4">
        <f ca="1"/>
        <v>42552</v>
      </c>
      <c r="G4" s="4">
        <f ca="1"/>
        <v>42553</v>
      </c>
      <c r="H4" s="4">
        <f ca="1"/>
        <v>42554</v>
      </c>
    </row>
    <row r="5" spans="1:8" ht="39.75" customHeight="1" x14ac:dyDescent="0.3">
      <c r="B5" s="14"/>
      <c r="C5" s="14"/>
      <c r="D5" s="14"/>
      <c r="E5" s="14"/>
      <c r="F5" s="14"/>
      <c r="G5" s="14"/>
      <c r="H5" s="14"/>
    </row>
    <row r="6" spans="1:8" ht="15" customHeight="1" x14ac:dyDescent="0.3">
      <c r="B6" s="4">
        <f t="array" aca="1" ref="B6:H6" ca="1">DaysAndWeeks+DATE(CalendarYear,7,1)-WEEKDAY(DATE(CalendarYear,7,1),(WeekStart="M")+1)+8</f>
        <v>42555</v>
      </c>
      <c r="C6" s="4">
        <f ca="1"/>
        <v>42556</v>
      </c>
      <c r="D6" s="4">
        <f ca="1"/>
        <v>42557</v>
      </c>
      <c r="E6" s="4">
        <f ca="1"/>
        <v>42558</v>
      </c>
      <c r="F6" s="4">
        <f ca="1"/>
        <v>42559</v>
      </c>
      <c r="G6" s="4">
        <f ca="1"/>
        <v>42560</v>
      </c>
      <c r="H6" s="4">
        <f ca="1"/>
        <v>42561</v>
      </c>
    </row>
    <row r="7" spans="1:8" ht="39.75" customHeight="1" x14ac:dyDescent="0.3">
      <c r="B7" s="14"/>
      <c r="C7" s="14"/>
      <c r="D7" s="14"/>
      <c r="E7" s="14"/>
      <c r="F7" s="14"/>
      <c r="G7" s="14"/>
      <c r="H7" s="14"/>
    </row>
    <row r="8" spans="1:8" ht="15" customHeight="1" x14ac:dyDescent="0.3">
      <c r="B8" s="4">
        <f t="array" aca="1" ref="B8:H8" ca="1">DaysAndWeeks+DATE(CalendarYear,7,1)-WEEKDAY(DATE(CalendarYear,7,1),(WeekStart="M")+1)+15</f>
        <v>42562</v>
      </c>
      <c r="C8" s="4">
        <f ca="1"/>
        <v>42563</v>
      </c>
      <c r="D8" s="4">
        <f ca="1"/>
        <v>42564</v>
      </c>
      <c r="E8" s="4">
        <f ca="1"/>
        <v>42565</v>
      </c>
      <c r="F8" s="4">
        <f ca="1"/>
        <v>42566</v>
      </c>
      <c r="G8" s="4">
        <f ca="1"/>
        <v>42567</v>
      </c>
      <c r="H8" s="4">
        <f ca="1"/>
        <v>42568</v>
      </c>
    </row>
    <row r="9" spans="1:8" ht="39.75" customHeight="1" x14ac:dyDescent="0.3">
      <c r="B9" s="14"/>
      <c r="C9" s="14"/>
      <c r="D9" s="14"/>
      <c r="E9" s="14"/>
      <c r="F9" s="14"/>
      <c r="G9" s="14"/>
      <c r="H9" s="14"/>
    </row>
    <row r="10" spans="1:8" ht="15" customHeight="1" x14ac:dyDescent="0.3">
      <c r="B10" s="4">
        <f t="array" aca="1" ref="B10:H10" ca="1">DaysAndWeeks+DATE(CalendarYear,7,1)-WEEKDAY(DATE(CalendarYear,7,1),(WeekStart="M")+1)+22</f>
        <v>42569</v>
      </c>
      <c r="C10" s="4">
        <f ca="1"/>
        <v>42570</v>
      </c>
      <c r="D10" s="4">
        <f ca="1"/>
        <v>42571</v>
      </c>
      <c r="E10" s="4">
        <f ca="1"/>
        <v>42572</v>
      </c>
      <c r="F10" s="4">
        <f ca="1"/>
        <v>42573</v>
      </c>
      <c r="G10" s="4">
        <f ca="1"/>
        <v>42574</v>
      </c>
      <c r="H10" s="4">
        <f ca="1"/>
        <v>42575</v>
      </c>
    </row>
    <row r="11" spans="1:8" ht="40.5" customHeight="1" x14ac:dyDescent="0.3">
      <c r="B11" s="14"/>
      <c r="C11" s="14"/>
      <c r="D11" s="14"/>
      <c r="E11" s="14"/>
      <c r="F11" s="14"/>
      <c r="G11" s="14"/>
      <c r="H11" s="14"/>
    </row>
    <row r="12" spans="1:8" ht="15" customHeight="1" x14ac:dyDescent="0.3">
      <c r="B12" s="4">
        <f t="array" aca="1" ref="B12:H12" ca="1">DaysAndWeeks+DATE(CalendarYear,7,1)-WEEKDAY(DATE(CalendarYear,7,1),(WeekStart="M")+1)+29</f>
        <v>42576</v>
      </c>
      <c r="C12" s="4">
        <f ca="1"/>
        <v>42577</v>
      </c>
      <c r="D12" s="4">
        <f ca="1"/>
        <v>42578</v>
      </c>
      <c r="E12" s="4">
        <f ca="1"/>
        <v>42579</v>
      </c>
      <c r="F12" s="4">
        <f ca="1"/>
        <v>42580</v>
      </c>
      <c r="G12" s="4">
        <f ca="1"/>
        <v>42581</v>
      </c>
      <c r="H12" s="4">
        <f ca="1"/>
        <v>42582</v>
      </c>
    </row>
    <row r="13" spans="1:8" ht="39.75" customHeight="1" x14ac:dyDescent="0.3">
      <c r="B13" s="14"/>
      <c r="C13" s="14"/>
      <c r="D13" s="14"/>
      <c r="E13" s="14"/>
      <c r="F13" s="14"/>
      <c r="G13" s="14"/>
      <c r="H13" s="2"/>
    </row>
    <row r="14" spans="1:8" ht="15" customHeight="1" x14ac:dyDescent="0.3">
      <c r="B14" s="4">
        <f t="array" aca="1" ref="B14:H14" ca="1">DaysAndWeeks+DATE(CalendarYear,7,1)-WEEKDAY(DATE(CalendarYear,7,1),(WeekStart="M")+1)+36</f>
        <v>42583</v>
      </c>
      <c r="C14" s="4">
        <f ca="1"/>
        <v>42584</v>
      </c>
      <c r="D14" s="4">
        <f ca="1"/>
        <v>42585</v>
      </c>
      <c r="E14" s="4">
        <f ca="1"/>
        <v>42586</v>
      </c>
      <c r="F14" s="4">
        <f ca="1"/>
        <v>42587</v>
      </c>
      <c r="G14" s="4">
        <f ca="1"/>
        <v>42588</v>
      </c>
      <c r="H14" s="4">
        <f ca="1"/>
        <v>42589</v>
      </c>
    </row>
    <row r="15" spans="1:8" ht="39.75" customHeight="1" x14ac:dyDescent="0.3">
      <c r="B15" s="14"/>
      <c r="C15" s="14"/>
      <c r="D15" s="14"/>
      <c r="E15" s="14"/>
      <c r="F15" s="14"/>
      <c r="G15" s="14"/>
      <c r="H15" s="14"/>
    </row>
  </sheetData>
  <conditionalFormatting sqref="B4:G4">
    <cfRule type="expression" dxfId="11" priority="2">
      <formula>DAY(B4)&gt;8</formula>
    </cfRule>
  </conditionalFormatting>
  <conditionalFormatting sqref="B12:H15">
    <cfRule type="expression" dxfId="10" priority="1">
      <formula>AND(DAY(B12)&gt;=1,DAY(B12)&lt;=15)</formula>
    </cfRule>
  </conditionalFormatting>
  <hyperlinks>
    <hyperlink ref="D1" location="AUGUST!A1" tooltip="Navigation link to the next month" display="JULY -&gt;"/>
    <hyperlink ref="C1" location="JUNE!A1" tooltip="Navigation link to the previous month" display="&lt;- MAY"/>
  </hyperlinks>
  <printOptions horizontalCentered="1"/>
  <pageMargins left="0.09" right="0.5" top="0.75" bottom="0.75" header="0.3" footer="0.3"/>
  <pageSetup fitToHeight="0" orientation="landscape" horizontalDpi="4294967293" verticalDpi="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4" tint="-0.249977111117893"/>
    <pageSetUpPr fitToPage="1"/>
  </sheetPr>
  <dimension ref="A1:H15"/>
  <sheetViews>
    <sheetView showGridLines="0" zoomScaleNormal="100" workbookViewId="0"/>
  </sheetViews>
  <sheetFormatPr defaultRowHeight="16.5" x14ac:dyDescent="0.3"/>
  <cols>
    <col min="1" max="1" width="2.77734375" customWidth="1"/>
    <col min="2" max="8" width="13.77734375" customWidth="1"/>
  </cols>
  <sheetData>
    <row r="1" spans="1:8" ht="30" customHeight="1" x14ac:dyDescent="0.45">
      <c r="A1" s="12"/>
      <c r="B1" s="7">
        <f ca="1">CalendarYear</f>
        <v>2016</v>
      </c>
      <c r="C1" s="6" t="s">
        <v>33</v>
      </c>
      <c r="D1" s="6" t="s">
        <v>34</v>
      </c>
      <c r="E1" s="1"/>
      <c r="F1" s="1"/>
      <c r="G1" s="1"/>
      <c r="H1" s="6"/>
    </row>
    <row r="2" spans="1:8" ht="45" customHeight="1" x14ac:dyDescent="0.3">
      <c r="B2" s="8" t="s">
        <v>7</v>
      </c>
      <c r="C2" s="8"/>
      <c r="D2" s="8"/>
      <c r="E2" s="8"/>
      <c r="F2" s="3"/>
    </row>
    <row r="3" spans="1:8" ht="18.75" customHeight="1" x14ac:dyDescent="0.3">
      <c r="B3" s="5" t="str">
        <f>WeekStart</f>
        <v>M</v>
      </c>
      <c r="C3" s="5" t="str">
        <f t="shared" ref="C3:H3" ca="1" si="0">LEFT(TEXT(C4,"ddd"),1)</f>
        <v>T</v>
      </c>
      <c r="D3" s="5" t="str">
        <f t="shared" ca="1" si="0"/>
        <v>W</v>
      </c>
      <c r="E3" s="5" t="str">
        <f t="shared" ca="1" si="0"/>
        <v>T</v>
      </c>
      <c r="F3" s="5" t="str">
        <f t="shared" ca="1" si="0"/>
        <v>F</v>
      </c>
      <c r="G3" s="5" t="str">
        <f t="shared" ca="1" si="0"/>
        <v>S</v>
      </c>
      <c r="H3" s="5" t="str">
        <f t="shared" ca="1" si="0"/>
        <v>S</v>
      </c>
    </row>
    <row r="4" spans="1:8" ht="16.5" customHeight="1" x14ac:dyDescent="0.3">
      <c r="B4" s="4">
        <f t="array" aca="1" ref="B4:H4" ca="1">DaysAndWeeks+DATE(CalendarYear,8,1)-WEEKDAY(DATE(CalendarYear,8,1),(WeekStart="M")+1)+1</f>
        <v>42583</v>
      </c>
      <c r="C4" s="4">
        <f ca="1"/>
        <v>42584</v>
      </c>
      <c r="D4" s="4">
        <f ca="1"/>
        <v>42585</v>
      </c>
      <c r="E4" s="4">
        <f ca="1"/>
        <v>42586</v>
      </c>
      <c r="F4" s="4">
        <f ca="1"/>
        <v>42587</v>
      </c>
      <c r="G4" s="4">
        <f ca="1"/>
        <v>42588</v>
      </c>
      <c r="H4" s="4">
        <f ca="1"/>
        <v>42589</v>
      </c>
    </row>
    <row r="5" spans="1:8" ht="39.75" customHeight="1" x14ac:dyDescent="0.3">
      <c r="B5" s="14"/>
      <c r="C5" s="14"/>
      <c r="D5" s="14"/>
      <c r="E5" s="14"/>
      <c r="F5" s="14"/>
      <c r="G5" s="14"/>
      <c r="H5" s="14"/>
    </row>
    <row r="6" spans="1:8" ht="15" customHeight="1" x14ac:dyDescent="0.3">
      <c r="B6" s="4">
        <f t="array" aca="1" ref="B6:H6" ca="1">DaysAndWeeks+DATE(CalendarYear,8,1)-WEEKDAY(DATE(CalendarYear,8,1),(WeekStart="M")+1)+8</f>
        <v>42590</v>
      </c>
      <c r="C6" s="4">
        <f ca="1"/>
        <v>42591</v>
      </c>
      <c r="D6" s="4">
        <f ca="1"/>
        <v>42592</v>
      </c>
      <c r="E6" s="4">
        <f ca="1"/>
        <v>42593</v>
      </c>
      <c r="F6" s="4">
        <f ca="1"/>
        <v>42594</v>
      </c>
      <c r="G6" s="4">
        <f ca="1"/>
        <v>42595</v>
      </c>
      <c r="H6" s="4">
        <f ca="1"/>
        <v>42596</v>
      </c>
    </row>
    <row r="7" spans="1:8" ht="39.75" customHeight="1" x14ac:dyDescent="0.3">
      <c r="B7" s="14"/>
      <c r="C7" s="14"/>
      <c r="D7" s="14"/>
      <c r="E7" s="14"/>
      <c r="F7" s="14"/>
      <c r="G7" s="14"/>
      <c r="H7" s="14"/>
    </row>
    <row r="8" spans="1:8" ht="15" customHeight="1" x14ac:dyDescent="0.3">
      <c r="B8" s="4">
        <f t="array" aca="1" ref="B8:H8" ca="1">DaysAndWeeks+DATE(CalendarYear,8,1)-WEEKDAY(DATE(CalendarYear,8,1),(WeekStart="M")+1)+15</f>
        <v>42597</v>
      </c>
      <c r="C8" s="4">
        <f ca="1"/>
        <v>42598</v>
      </c>
      <c r="D8" s="4">
        <f ca="1"/>
        <v>42599</v>
      </c>
      <c r="E8" s="4">
        <f ca="1"/>
        <v>42600</v>
      </c>
      <c r="F8" s="4">
        <f ca="1"/>
        <v>42601</v>
      </c>
      <c r="G8" s="4">
        <f ca="1"/>
        <v>42602</v>
      </c>
      <c r="H8" s="4">
        <f ca="1"/>
        <v>42603</v>
      </c>
    </row>
    <row r="9" spans="1:8" ht="39.75" customHeight="1" x14ac:dyDescent="0.3">
      <c r="B9" s="14"/>
      <c r="C9" s="14"/>
      <c r="D9" s="14"/>
      <c r="E9" s="14"/>
      <c r="F9" s="14"/>
      <c r="G9" s="14"/>
      <c r="H9" s="14"/>
    </row>
    <row r="10" spans="1:8" ht="15" customHeight="1" x14ac:dyDescent="0.3">
      <c r="B10" s="4">
        <f t="array" aca="1" ref="B10:H10" ca="1">DaysAndWeeks+DATE(CalendarYear,8,1)-WEEKDAY(DATE(CalendarYear,8,1),(WeekStart="M")+1)+22</f>
        <v>42604</v>
      </c>
      <c r="C10" s="4">
        <f ca="1"/>
        <v>42605</v>
      </c>
      <c r="D10" s="4">
        <f ca="1"/>
        <v>42606</v>
      </c>
      <c r="E10" s="4">
        <f ca="1"/>
        <v>42607</v>
      </c>
      <c r="F10" s="4">
        <f ca="1"/>
        <v>42608</v>
      </c>
      <c r="G10" s="4">
        <f ca="1"/>
        <v>42609</v>
      </c>
      <c r="H10" s="4">
        <f ca="1"/>
        <v>42610</v>
      </c>
    </row>
    <row r="11" spans="1:8" ht="40.5" customHeight="1" x14ac:dyDescent="0.3">
      <c r="B11" s="14"/>
      <c r="C11" s="14"/>
      <c r="D11" s="14"/>
      <c r="E11" s="14"/>
      <c r="F11" s="14"/>
      <c r="G11" s="14"/>
      <c r="H11" s="14"/>
    </row>
    <row r="12" spans="1:8" ht="15" customHeight="1" x14ac:dyDescent="0.3">
      <c r="B12" s="4">
        <f t="array" aca="1" ref="B12:H12" ca="1">DaysAndWeeks+DATE(CalendarYear,8,1)-WEEKDAY(DATE(CalendarYear,8,1),(WeekStart="M")+1)+29</f>
        <v>42611</v>
      </c>
      <c r="C12" s="4">
        <f ca="1"/>
        <v>42612</v>
      </c>
      <c r="D12" s="4">
        <f ca="1"/>
        <v>42613</v>
      </c>
      <c r="E12" s="4">
        <f ca="1"/>
        <v>42614</v>
      </c>
      <c r="F12" s="4">
        <f ca="1"/>
        <v>42615</v>
      </c>
      <c r="G12" s="4">
        <f ca="1"/>
        <v>42616</v>
      </c>
      <c r="H12" s="4">
        <f ca="1"/>
        <v>42617</v>
      </c>
    </row>
    <row r="13" spans="1:8" ht="39.75" customHeight="1" x14ac:dyDescent="0.3">
      <c r="B13" s="14"/>
      <c r="C13" s="14"/>
      <c r="D13" s="14"/>
      <c r="E13" s="14"/>
      <c r="F13" s="14"/>
      <c r="G13" s="14"/>
      <c r="H13" s="14"/>
    </row>
    <row r="14" spans="1:8" ht="15" customHeight="1" x14ac:dyDescent="0.3">
      <c r="B14" s="4">
        <f t="array" aca="1" ref="B14:H14" ca="1">DaysAndWeeks+DATE(CalendarYear,8,1)-WEEKDAY(DATE(CalendarYear,8,1),(WeekStart="M")+1)+36</f>
        <v>42618</v>
      </c>
      <c r="C14" s="4">
        <f ca="1"/>
        <v>42619</v>
      </c>
      <c r="D14" s="4">
        <f ca="1"/>
        <v>42620</v>
      </c>
      <c r="E14" s="4">
        <f ca="1"/>
        <v>42621</v>
      </c>
      <c r="F14" s="4">
        <f ca="1"/>
        <v>42622</v>
      </c>
      <c r="G14" s="4">
        <f ca="1"/>
        <v>42623</v>
      </c>
      <c r="H14" s="4">
        <f ca="1"/>
        <v>42624</v>
      </c>
    </row>
    <row r="15" spans="1:8" ht="39.75" customHeight="1" x14ac:dyDescent="0.3">
      <c r="B15" s="14"/>
      <c r="C15" s="14"/>
      <c r="D15" s="14"/>
      <c r="E15" s="14"/>
      <c r="F15" s="14"/>
      <c r="G15" s="14"/>
      <c r="H15" s="14"/>
    </row>
  </sheetData>
  <conditionalFormatting sqref="B4:G4">
    <cfRule type="expression" dxfId="9" priority="2">
      <formula>DAY(B4)&gt;8</formula>
    </cfRule>
  </conditionalFormatting>
  <conditionalFormatting sqref="B12:H15">
    <cfRule type="expression" dxfId="8" priority="1">
      <formula>AND(DAY(B12)&gt;=1,DAY(B12)&lt;=15)</formula>
    </cfRule>
  </conditionalFormatting>
  <hyperlinks>
    <hyperlink ref="D1" location="SEPTEMBER!A1" tooltip="Navigation link to the next month" display="JULY -&gt;"/>
    <hyperlink ref="C1" location="JULY!A1" tooltip="Navigation link to the previous month" display="&lt;- MAY"/>
  </hyperlinks>
  <printOptions horizontalCentered="1"/>
  <pageMargins left="0.09" right="0.5" top="0.75" bottom="0.75" header="0.3" footer="0.3"/>
  <pageSetup fitToHeight="0" orientation="landscape" horizontalDpi="4294967293" verticalDpi="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499984740745262"/>
    <pageSetUpPr fitToPage="1"/>
  </sheetPr>
  <dimension ref="A1:H15"/>
  <sheetViews>
    <sheetView showGridLines="0" zoomScaleNormal="100" workbookViewId="0"/>
  </sheetViews>
  <sheetFormatPr defaultRowHeight="16.5" x14ac:dyDescent="0.3"/>
  <cols>
    <col min="1" max="1" width="2.77734375" customWidth="1"/>
    <col min="2" max="8" width="13.77734375" customWidth="1"/>
  </cols>
  <sheetData>
    <row r="1" spans="1:8" ht="30" customHeight="1" x14ac:dyDescent="0.45">
      <c r="A1" s="12"/>
      <c r="B1" s="7">
        <f ca="1">CalendarYear</f>
        <v>2016</v>
      </c>
      <c r="C1" s="6" t="s">
        <v>35</v>
      </c>
      <c r="D1" s="6" t="s">
        <v>36</v>
      </c>
      <c r="E1" s="1"/>
      <c r="F1" s="1"/>
      <c r="G1" s="1"/>
      <c r="H1" s="6"/>
    </row>
    <row r="2" spans="1:8" ht="45" customHeight="1" x14ac:dyDescent="0.3">
      <c r="B2" s="8" t="s">
        <v>8</v>
      </c>
      <c r="C2" s="8"/>
      <c r="D2" s="8"/>
      <c r="E2" s="8"/>
      <c r="F2" s="3"/>
    </row>
    <row r="3" spans="1:8" ht="18.75" customHeight="1" x14ac:dyDescent="0.3">
      <c r="B3" s="5" t="str">
        <f>WeekStart</f>
        <v>M</v>
      </c>
      <c r="C3" s="5" t="str">
        <f t="shared" ref="C3:H3" ca="1" si="0">LEFT(TEXT(C4,"ddd"),1)</f>
        <v>T</v>
      </c>
      <c r="D3" s="5" t="str">
        <f t="shared" ca="1" si="0"/>
        <v>W</v>
      </c>
      <c r="E3" s="5" t="str">
        <f t="shared" ca="1" si="0"/>
        <v>T</v>
      </c>
      <c r="F3" s="5" t="str">
        <f t="shared" ca="1" si="0"/>
        <v>F</v>
      </c>
      <c r="G3" s="5" t="str">
        <f t="shared" ca="1" si="0"/>
        <v>S</v>
      </c>
      <c r="H3" s="5" t="str">
        <f t="shared" ca="1" si="0"/>
        <v>S</v>
      </c>
    </row>
    <row r="4" spans="1:8" ht="16.5" customHeight="1" x14ac:dyDescent="0.3">
      <c r="B4" s="4">
        <f t="array" aca="1" ref="B4:H4" ca="1">DaysAndWeeks+DATE(CalendarYear,9,1)-WEEKDAY(DATE(CalendarYear,9,1),(WeekStart="M")+1)+1</f>
        <v>42611</v>
      </c>
      <c r="C4" s="4">
        <f ca="1"/>
        <v>42612</v>
      </c>
      <c r="D4" s="4">
        <f ca="1"/>
        <v>42613</v>
      </c>
      <c r="E4" s="4">
        <f ca="1"/>
        <v>42614</v>
      </c>
      <c r="F4" s="4">
        <f ca="1"/>
        <v>42615</v>
      </c>
      <c r="G4" s="4">
        <f ca="1"/>
        <v>42616</v>
      </c>
      <c r="H4" s="4">
        <f ca="1"/>
        <v>42617</v>
      </c>
    </row>
    <row r="5" spans="1:8" ht="39.75" customHeight="1" x14ac:dyDescent="0.3">
      <c r="B5" s="14"/>
      <c r="C5" s="14"/>
      <c r="D5" s="14"/>
      <c r="E5" s="14"/>
      <c r="F5" s="14"/>
      <c r="G5" s="14"/>
      <c r="H5" s="14"/>
    </row>
    <row r="6" spans="1:8" ht="15" customHeight="1" x14ac:dyDescent="0.3">
      <c r="B6" s="4">
        <f t="array" aca="1" ref="B6:H6" ca="1">DaysAndWeeks+DATE(CalendarYear,9,1)-WEEKDAY(DATE(CalendarYear,9,1),(WeekStart="M")+1)+8</f>
        <v>42618</v>
      </c>
      <c r="C6" s="4">
        <f ca="1"/>
        <v>42619</v>
      </c>
      <c r="D6" s="4">
        <f ca="1"/>
        <v>42620</v>
      </c>
      <c r="E6" s="4">
        <f ca="1"/>
        <v>42621</v>
      </c>
      <c r="F6" s="4">
        <f ca="1"/>
        <v>42622</v>
      </c>
      <c r="G6" s="4">
        <f ca="1"/>
        <v>42623</v>
      </c>
      <c r="H6" s="4">
        <f ca="1"/>
        <v>42624</v>
      </c>
    </row>
    <row r="7" spans="1:8" ht="39.75" customHeight="1" x14ac:dyDescent="0.3">
      <c r="B7" s="14"/>
      <c r="C7" s="14"/>
      <c r="D7" s="14"/>
      <c r="E7" s="14"/>
      <c r="F7" s="14"/>
      <c r="G7" s="14"/>
      <c r="H7" s="14"/>
    </row>
    <row r="8" spans="1:8" ht="15" customHeight="1" x14ac:dyDescent="0.3">
      <c r="B8" s="4">
        <f t="array" aca="1" ref="B8:H8" ca="1">DaysAndWeeks+DATE(CalendarYear,9,1)-WEEKDAY(DATE(CalendarYear,9,1),(WeekStart="M")+1)+15</f>
        <v>42625</v>
      </c>
      <c r="C8" s="4">
        <f ca="1"/>
        <v>42626</v>
      </c>
      <c r="D8" s="4">
        <f ca="1"/>
        <v>42627</v>
      </c>
      <c r="E8" s="4">
        <f ca="1"/>
        <v>42628</v>
      </c>
      <c r="F8" s="4">
        <f ca="1"/>
        <v>42629</v>
      </c>
      <c r="G8" s="4">
        <f ca="1"/>
        <v>42630</v>
      </c>
      <c r="H8" s="4">
        <f ca="1"/>
        <v>42631</v>
      </c>
    </row>
    <row r="9" spans="1:8" ht="39.75" customHeight="1" x14ac:dyDescent="0.3">
      <c r="B9" s="14"/>
      <c r="C9" s="14"/>
      <c r="D9" s="14"/>
      <c r="E9" s="14"/>
      <c r="F9" s="14"/>
      <c r="G9" s="14"/>
      <c r="H9" s="14"/>
    </row>
    <row r="10" spans="1:8" ht="15" customHeight="1" x14ac:dyDescent="0.3">
      <c r="B10" s="4">
        <f t="array" aca="1" ref="B10:H10" ca="1">DaysAndWeeks+DATE(CalendarYear,9,1)-WEEKDAY(DATE(CalendarYear,9,1),(WeekStart="M")+1)+22</f>
        <v>42632</v>
      </c>
      <c r="C10" s="4">
        <f ca="1"/>
        <v>42633</v>
      </c>
      <c r="D10" s="4">
        <f ca="1"/>
        <v>42634</v>
      </c>
      <c r="E10" s="4">
        <f ca="1"/>
        <v>42635</v>
      </c>
      <c r="F10" s="4">
        <f ca="1"/>
        <v>42636</v>
      </c>
      <c r="G10" s="4">
        <f ca="1"/>
        <v>42637</v>
      </c>
      <c r="H10" s="4">
        <f ca="1"/>
        <v>42638</v>
      </c>
    </row>
    <row r="11" spans="1:8" ht="40.5" customHeight="1" x14ac:dyDescent="0.3">
      <c r="B11" s="14"/>
      <c r="C11" s="14"/>
      <c r="D11" s="14"/>
      <c r="E11" s="14"/>
      <c r="F11" s="14"/>
      <c r="G11" s="14"/>
      <c r="H11" s="14"/>
    </row>
    <row r="12" spans="1:8" ht="15" customHeight="1" x14ac:dyDescent="0.3">
      <c r="B12" s="4">
        <f t="array" aca="1" ref="B12:H12" ca="1">DaysAndWeeks+DATE(CalendarYear,9,1)-WEEKDAY(DATE(CalendarYear,9,1),(WeekStart="M")+1)+29</f>
        <v>42639</v>
      </c>
      <c r="C12" s="4">
        <f ca="1"/>
        <v>42640</v>
      </c>
      <c r="D12" s="4">
        <f ca="1"/>
        <v>42641</v>
      </c>
      <c r="E12" s="4">
        <f ca="1"/>
        <v>42642</v>
      </c>
      <c r="F12" s="4">
        <f ca="1"/>
        <v>42643</v>
      </c>
      <c r="G12" s="4">
        <f ca="1"/>
        <v>42644</v>
      </c>
      <c r="H12" s="4">
        <f ca="1"/>
        <v>42645</v>
      </c>
    </row>
    <row r="13" spans="1:8" ht="39.75" customHeight="1" x14ac:dyDescent="0.3">
      <c r="B13" s="14"/>
      <c r="C13" s="14"/>
      <c r="D13" s="14"/>
      <c r="E13" s="14"/>
      <c r="F13" s="14"/>
      <c r="G13" s="14"/>
      <c r="H13" s="14"/>
    </row>
    <row r="14" spans="1:8" ht="15" customHeight="1" x14ac:dyDescent="0.3">
      <c r="B14" s="4">
        <f t="array" aca="1" ref="B14:H14" ca="1">DaysAndWeeks+DATE(CalendarYear,9,1)-WEEKDAY(DATE(CalendarYear,9,1),(WeekStart="M")+1)+36</f>
        <v>42646</v>
      </c>
      <c r="C14" s="4">
        <f ca="1"/>
        <v>42647</v>
      </c>
      <c r="D14" s="4">
        <f ca="1"/>
        <v>42648</v>
      </c>
      <c r="E14" s="4">
        <f ca="1"/>
        <v>42649</v>
      </c>
      <c r="F14" s="4">
        <f ca="1"/>
        <v>42650</v>
      </c>
      <c r="G14" s="4">
        <f ca="1"/>
        <v>42651</v>
      </c>
      <c r="H14" s="4">
        <f ca="1"/>
        <v>42652</v>
      </c>
    </row>
    <row r="15" spans="1:8" ht="39.75" customHeight="1" x14ac:dyDescent="0.3">
      <c r="B15" s="14"/>
      <c r="C15" s="14"/>
      <c r="D15" s="14"/>
      <c r="E15" s="14"/>
      <c r="F15" s="14"/>
      <c r="G15" s="14"/>
      <c r="H15" s="14"/>
    </row>
  </sheetData>
  <conditionalFormatting sqref="B4:G4">
    <cfRule type="expression" dxfId="7" priority="2">
      <formula>DAY(B4)&gt;8</formula>
    </cfRule>
  </conditionalFormatting>
  <conditionalFormatting sqref="B12:H15">
    <cfRule type="expression" dxfId="6" priority="1">
      <formula>AND(DAY(B12)&gt;=1,DAY(B12)&lt;=15)</formula>
    </cfRule>
  </conditionalFormatting>
  <hyperlinks>
    <hyperlink ref="D1" location="OCTOBER!A1" tooltip="Navigation link to the next month" display="JULY -&gt;"/>
    <hyperlink ref="C1" location="AUGUST!A1" tooltip="Navigation link to the previous month" display="&lt;- MAY"/>
  </hyperlinks>
  <printOptions horizontalCentered="1"/>
  <pageMargins left="0.09" right="0.5" top="0.75" bottom="0.75" header="0.3" footer="0.3"/>
  <pageSetup fitToHeight="0" orientation="landscape" horizontalDpi="4294967293" verticalDpi="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9" tint="0.39997558519241921"/>
    <pageSetUpPr fitToPage="1"/>
  </sheetPr>
  <dimension ref="A1:H15"/>
  <sheetViews>
    <sheetView showGridLines="0" zoomScaleNormal="100" workbookViewId="0"/>
  </sheetViews>
  <sheetFormatPr defaultRowHeight="16.5" x14ac:dyDescent="0.3"/>
  <cols>
    <col min="1" max="1" width="2.77734375" customWidth="1"/>
    <col min="2" max="8" width="13.77734375" customWidth="1"/>
  </cols>
  <sheetData>
    <row r="1" spans="1:8" ht="30" customHeight="1" x14ac:dyDescent="0.45">
      <c r="A1" s="12"/>
      <c r="B1" s="7">
        <f ca="1">CalendarYear</f>
        <v>2016</v>
      </c>
      <c r="C1" s="6" t="s">
        <v>37</v>
      </c>
      <c r="D1" s="6" t="s">
        <v>38</v>
      </c>
      <c r="E1" s="1"/>
      <c r="F1" s="1"/>
      <c r="G1" s="1"/>
      <c r="H1" s="6"/>
    </row>
    <row r="2" spans="1:8" ht="45" customHeight="1" x14ac:dyDescent="0.3">
      <c r="B2" s="8" t="s">
        <v>9</v>
      </c>
      <c r="C2" s="8"/>
      <c r="D2" s="8"/>
      <c r="E2" s="8"/>
      <c r="F2" s="3"/>
    </row>
    <row r="3" spans="1:8" ht="18.75" customHeight="1" x14ac:dyDescent="0.3">
      <c r="B3" s="5" t="str">
        <f>WeekStart</f>
        <v>M</v>
      </c>
      <c r="C3" s="5" t="str">
        <f t="shared" ref="C3:H3" ca="1" si="0">LEFT(TEXT(C4,"ddd"),1)</f>
        <v>T</v>
      </c>
      <c r="D3" s="5" t="str">
        <f t="shared" ca="1" si="0"/>
        <v>W</v>
      </c>
      <c r="E3" s="5" t="str">
        <f t="shared" ca="1" si="0"/>
        <v>T</v>
      </c>
      <c r="F3" s="5" t="str">
        <f t="shared" ca="1" si="0"/>
        <v>F</v>
      </c>
      <c r="G3" s="5" t="str">
        <f t="shared" ca="1" si="0"/>
        <v>S</v>
      </c>
      <c r="H3" s="5" t="str">
        <f t="shared" ca="1" si="0"/>
        <v>S</v>
      </c>
    </row>
    <row r="4" spans="1:8" ht="16.5" customHeight="1" x14ac:dyDescent="0.3">
      <c r="B4" s="4">
        <f t="array" aca="1" ref="B4:H4" ca="1">DaysAndWeeks+DATE(CalendarYear,10,1)-WEEKDAY(DATE(CalendarYear,10,1),(WeekStart="M")+1)+1</f>
        <v>42639</v>
      </c>
      <c r="C4" s="4">
        <f ca="1"/>
        <v>42640</v>
      </c>
      <c r="D4" s="4">
        <f ca="1"/>
        <v>42641</v>
      </c>
      <c r="E4" s="4">
        <f ca="1"/>
        <v>42642</v>
      </c>
      <c r="F4" s="4">
        <f ca="1"/>
        <v>42643</v>
      </c>
      <c r="G4" s="4">
        <f ca="1"/>
        <v>42644</v>
      </c>
      <c r="H4" s="4">
        <f ca="1"/>
        <v>42645</v>
      </c>
    </row>
    <row r="5" spans="1:8" ht="39.75" customHeight="1" x14ac:dyDescent="0.3">
      <c r="B5" s="14"/>
      <c r="C5" s="14"/>
      <c r="D5" s="14"/>
      <c r="E5" s="14"/>
      <c r="F5" s="14"/>
      <c r="G5" s="14"/>
      <c r="H5" s="14"/>
    </row>
    <row r="6" spans="1:8" ht="15" customHeight="1" x14ac:dyDescent="0.3">
      <c r="B6" s="4">
        <f t="array" aca="1" ref="B6:H6" ca="1">DaysAndWeeks+DATE(CalendarYear,10,1)-WEEKDAY(DATE(CalendarYear,10,1),(WeekStart="M")+1)+8</f>
        <v>42646</v>
      </c>
      <c r="C6" s="4">
        <f ca="1"/>
        <v>42647</v>
      </c>
      <c r="D6" s="4">
        <f ca="1"/>
        <v>42648</v>
      </c>
      <c r="E6" s="4">
        <f ca="1"/>
        <v>42649</v>
      </c>
      <c r="F6" s="4">
        <f ca="1"/>
        <v>42650</v>
      </c>
      <c r="G6" s="4">
        <f ca="1"/>
        <v>42651</v>
      </c>
      <c r="H6" s="4">
        <f ca="1"/>
        <v>42652</v>
      </c>
    </row>
    <row r="7" spans="1:8" ht="39.75" customHeight="1" x14ac:dyDescent="0.3">
      <c r="B7" s="14"/>
      <c r="C7" s="14"/>
      <c r="D7" s="14"/>
      <c r="E7" s="14"/>
      <c r="F7" s="14"/>
      <c r="G7" s="14"/>
      <c r="H7" s="14"/>
    </row>
    <row r="8" spans="1:8" ht="15" customHeight="1" x14ac:dyDescent="0.3">
      <c r="B8" s="4">
        <f t="array" aca="1" ref="B8:H8" ca="1">DaysAndWeeks+DATE(CalendarYear,10,1)-WEEKDAY(DATE(CalendarYear,10,1),(WeekStart="M")+1)+15</f>
        <v>42653</v>
      </c>
      <c r="C8" s="4">
        <f ca="1"/>
        <v>42654</v>
      </c>
      <c r="D8" s="4">
        <f ca="1"/>
        <v>42655</v>
      </c>
      <c r="E8" s="4">
        <f ca="1"/>
        <v>42656</v>
      </c>
      <c r="F8" s="4">
        <f ca="1"/>
        <v>42657</v>
      </c>
      <c r="G8" s="4">
        <f ca="1"/>
        <v>42658</v>
      </c>
      <c r="H8" s="4">
        <f ca="1"/>
        <v>42659</v>
      </c>
    </row>
    <row r="9" spans="1:8" ht="39.75" customHeight="1" x14ac:dyDescent="0.3">
      <c r="B9" s="14"/>
      <c r="C9" s="14"/>
      <c r="D9" s="14"/>
      <c r="E9" s="14"/>
      <c r="F9" s="14"/>
      <c r="G9" s="14"/>
      <c r="H9" s="14"/>
    </row>
    <row r="10" spans="1:8" ht="15" customHeight="1" x14ac:dyDescent="0.3">
      <c r="B10" s="4">
        <f t="array" aca="1" ref="B10:H10" ca="1">DaysAndWeeks+DATE(CalendarYear,10,1)-WEEKDAY(DATE(CalendarYear,10,1),(WeekStart="M")+1)+22</f>
        <v>42660</v>
      </c>
      <c r="C10" s="4">
        <f ca="1"/>
        <v>42661</v>
      </c>
      <c r="D10" s="4">
        <f ca="1"/>
        <v>42662</v>
      </c>
      <c r="E10" s="4">
        <f ca="1"/>
        <v>42663</v>
      </c>
      <c r="F10" s="4">
        <f ca="1"/>
        <v>42664</v>
      </c>
      <c r="G10" s="4">
        <f ca="1"/>
        <v>42665</v>
      </c>
      <c r="H10" s="4">
        <f ca="1"/>
        <v>42666</v>
      </c>
    </row>
    <row r="11" spans="1:8" ht="40.5" customHeight="1" x14ac:dyDescent="0.3">
      <c r="B11" s="14"/>
      <c r="C11" s="14"/>
      <c r="D11" s="14"/>
      <c r="E11" s="14"/>
      <c r="F11" s="14"/>
      <c r="G11" s="14"/>
      <c r="H11" s="14"/>
    </row>
    <row r="12" spans="1:8" ht="15" customHeight="1" x14ac:dyDescent="0.3">
      <c r="B12" s="4">
        <f t="array" aca="1" ref="B12:H12" ca="1">DaysAndWeeks+DATE(CalendarYear,10,1)-WEEKDAY(DATE(CalendarYear,10,1),(WeekStart="M")+1)+29</f>
        <v>42667</v>
      </c>
      <c r="C12" s="4">
        <f ca="1"/>
        <v>42668</v>
      </c>
      <c r="D12" s="4">
        <f ca="1"/>
        <v>42669</v>
      </c>
      <c r="E12" s="4">
        <f ca="1"/>
        <v>42670</v>
      </c>
      <c r="F12" s="4">
        <f ca="1"/>
        <v>42671</v>
      </c>
      <c r="G12" s="4">
        <f ca="1"/>
        <v>42672</v>
      </c>
      <c r="H12" s="4">
        <f ca="1"/>
        <v>42673</v>
      </c>
    </row>
    <row r="13" spans="1:8" ht="39.75" customHeight="1" x14ac:dyDescent="0.3">
      <c r="B13" s="14"/>
      <c r="C13" s="14"/>
      <c r="D13" s="14"/>
      <c r="E13" s="14"/>
      <c r="F13" s="14"/>
      <c r="G13" s="14"/>
      <c r="H13" s="14"/>
    </row>
    <row r="14" spans="1:8" ht="15" customHeight="1" x14ac:dyDescent="0.3">
      <c r="B14" s="4">
        <f t="array" aca="1" ref="B14:H14" ca="1">DaysAndWeeks+DATE(CalendarYear,10,1)-WEEKDAY(DATE(CalendarYear,10,1),(WeekStart="M")+1)+36</f>
        <v>42674</v>
      </c>
      <c r="C14" s="4">
        <f ca="1"/>
        <v>42675</v>
      </c>
      <c r="D14" s="4">
        <f ca="1"/>
        <v>42676</v>
      </c>
      <c r="E14" s="4">
        <f ca="1"/>
        <v>42677</v>
      </c>
      <c r="F14" s="4">
        <f ca="1"/>
        <v>42678</v>
      </c>
      <c r="G14" s="4">
        <f ca="1"/>
        <v>42679</v>
      </c>
      <c r="H14" s="4">
        <f ca="1"/>
        <v>42680</v>
      </c>
    </row>
    <row r="15" spans="1:8" ht="39.75" customHeight="1" x14ac:dyDescent="0.3">
      <c r="B15" s="14"/>
      <c r="C15" s="14"/>
      <c r="D15" s="14"/>
      <c r="E15" s="14"/>
      <c r="F15" s="14"/>
      <c r="G15" s="14"/>
      <c r="H15" s="14"/>
    </row>
  </sheetData>
  <conditionalFormatting sqref="B4:G4">
    <cfRule type="expression" dxfId="5" priority="2">
      <formula>DAY(B4)&gt;8</formula>
    </cfRule>
  </conditionalFormatting>
  <conditionalFormatting sqref="B12:H15">
    <cfRule type="expression" dxfId="4" priority="1">
      <formula>AND(DAY(B12)&gt;=1,DAY(B12)&lt;=15)</formula>
    </cfRule>
  </conditionalFormatting>
  <hyperlinks>
    <hyperlink ref="D1" location="NOVEMBER!A1" tooltip="Navigation link to the next month" display="JULY -&gt;"/>
    <hyperlink ref="C1" location="SEPTEMBER!A1" tooltip="Navigation link to the previous month" display="&lt;- MAY"/>
  </hyperlinks>
  <printOptions horizontalCentered="1"/>
  <pageMargins left="0.09" right="0.5" top="0.75" bottom="0.75" header="0.3" footer="0.3"/>
  <pageSetup fitToHeight="0" orientation="landscape" horizontalDpi="4294967293" verticalDpi="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theme="9" tint="-0.249977111117893"/>
    <pageSetUpPr fitToPage="1"/>
  </sheetPr>
  <dimension ref="A1:H15"/>
  <sheetViews>
    <sheetView showGridLines="0" zoomScaleNormal="100" workbookViewId="0"/>
  </sheetViews>
  <sheetFormatPr defaultRowHeight="16.5" x14ac:dyDescent="0.3"/>
  <cols>
    <col min="1" max="1" width="2.77734375" customWidth="1"/>
    <col min="2" max="8" width="13.77734375" customWidth="1"/>
  </cols>
  <sheetData>
    <row r="1" spans="1:8" ht="30" customHeight="1" x14ac:dyDescent="0.45">
      <c r="A1" s="12"/>
      <c r="B1" s="7">
        <f ca="1">CalendarYear</f>
        <v>2016</v>
      </c>
      <c r="C1" s="6" t="s">
        <v>23</v>
      </c>
      <c r="D1" s="6" t="s">
        <v>24</v>
      </c>
      <c r="E1" s="1"/>
      <c r="F1" s="1"/>
      <c r="G1" s="1"/>
      <c r="H1" s="6"/>
    </row>
    <row r="2" spans="1:8" ht="45" customHeight="1" x14ac:dyDescent="0.3">
      <c r="B2" s="8" t="s">
        <v>10</v>
      </c>
      <c r="C2" s="8"/>
      <c r="D2" s="8"/>
      <c r="E2" s="8"/>
      <c r="F2" s="3"/>
    </row>
    <row r="3" spans="1:8" ht="18.75" customHeight="1" x14ac:dyDescent="0.3">
      <c r="B3" s="5" t="str">
        <f>WeekStart</f>
        <v>M</v>
      </c>
      <c r="C3" s="5" t="str">
        <f t="shared" ref="C3:H3" ca="1" si="0">LEFT(TEXT(C4,"ddd"),1)</f>
        <v>T</v>
      </c>
      <c r="D3" s="5" t="str">
        <f t="shared" ca="1" si="0"/>
        <v>W</v>
      </c>
      <c r="E3" s="5" t="str">
        <f t="shared" ca="1" si="0"/>
        <v>T</v>
      </c>
      <c r="F3" s="5" t="str">
        <f t="shared" ca="1" si="0"/>
        <v>F</v>
      </c>
      <c r="G3" s="5" t="str">
        <f t="shared" ca="1" si="0"/>
        <v>S</v>
      </c>
      <c r="H3" s="5" t="str">
        <f t="shared" ca="1" si="0"/>
        <v>S</v>
      </c>
    </row>
    <row r="4" spans="1:8" ht="16.5" customHeight="1" x14ac:dyDescent="0.3">
      <c r="B4" s="4">
        <f t="array" aca="1" ref="B4:H4" ca="1">DaysAndWeeks+DATE(CalendarYear,11,1)-WEEKDAY(DATE(CalendarYear,11,1),(WeekStart="M")+1)+1</f>
        <v>42674</v>
      </c>
      <c r="C4" s="4">
        <f ca="1"/>
        <v>42675</v>
      </c>
      <c r="D4" s="4">
        <f ca="1"/>
        <v>42676</v>
      </c>
      <c r="E4" s="4">
        <f ca="1"/>
        <v>42677</v>
      </c>
      <c r="F4" s="4">
        <f ca="1"/>
        <v>42678</v>
      </c>
      <c r="G4" s="4">
        <f ca="1"/>
        <v>42679</v>
      </c>
      <c r="H4" s="4">
        <f ca="1"/>
        <v>42680</v>
      </c>
    </row>
    <row r="5" spans="1:8" ht="39.75" customHeight="1" x14ac:dyDescent="0.3">
      <c r="B5" s="14"/>
      <c r="C5" s="14"/>
      <c r="D5" s="14"/>
      <c r="E5" s="14"/>
      <c r="F5" s="14"/>
      <c r="G5" s="14"/>
      <c r="H5" s="14"/>
    </row>
    <row r="6" spans="1:8" ht="15" customHeight="1" x14ac:dyDescent="0.3">
      <c r="B6" s="4">
        <f t="array" aca="1" ref="B6:H6" ca="1">DaysAndWeeks+DATE(CalendarYear,11,1)-WEEKDAY(DATE(CalendarYear,11,1),(WeekStart="M")+1)+8</f>
        <v>42681</v>
      </c>
      <c r="C6" s="4">
        <f ca="1"/>
        <v>42682</v>
      </c>
      <c r="D6" s="4">
        <f ca="1"/>
        <v>42683</v>
      </c>
      <c r="E6" s="4">
        <f ca="1"/>
        <v>42684</v>
      </c>
      <c r="F6" s="4">
        <f ca="1"/>
        <v>42685</v>
      </c>
      <c r="G6" s="4">
        <f ca="1"/>
        <v>42686</v>
      </c>
      <c r="H6" s="4">
        <f ca="1"/>
        <v>42687</v>
      </c>
    </row>
    <row r="7" spans="1:8" ht="39.75" customHeight="1" x14ac:dyDescent="0.3">
      <c r="B7" s="14"/>
      <c r="C7" s="14"/>
      <c r="D7" s="14"/>
      <c r="E7" s="14"/>
      <c r="F7" s="14"/>
      <c r="G7" s="14"/>
      <c r="H7" s="14"/>
    </row>
    <row r="8" spans="1:8" ht="15" customHeight="1" x14ac:dyDescent="0.3">
      <c r="B8" s="4">
        <f t="array" aca="1" ref="B8:H8" ca="1">DaysAndWeeks+DATE(CalendarYear,11,1)-WEEKDAY(DATE(CalendarYear,11,1),(WeekStart="M")+1)+15</f>
        <v>42688</v>
      </c>
      <c r="C8" s="4">
        <f ca="1"/>
        <v>42689</v>
      </c>
      <c r="D8" s="4">
        <f ca="1"/>
        <v>42690</v>
      </c>
      <c r="E8" s="4">
        <f ca="1"/>
        <v>42691</v>
      </c>
      <c r="F8" s="4">
        <f ca="1"/>
        <v>42692</v>
      </c>
      <c r="G8" s="4">
        <f ca="1"/>
        <v>42693</v>
      </c>
      <c r="H8" s="4">
        <f ca="1"/>
        <v>42694</v>
      </c>
    </row>
    <row r="9" spans="1:8" ht="39.75" customHeight="1" x14ac:dyDescent="0.3">
      <c r="B9" s="14"/>
      <c r="C9" s="14"/>
      <c r="D9" s="14"/>
      <c r="E9" s="14"/>
      <c r="F9" s="14"/>
      <c r="G9" s="14"/>
      <c r="H9" s="14"/>
    </row>
    <row r="10" spans="1:8" ht="15" customHeight="1" x14ac:dyDescent="0.3">
      <c r="B10" s="4">
        <f t="array" aca="1" ref="B10:H10" ca="1">DaysAndWeeks+DATE(CalendarYear,11,1)-WEEKDAY(DATE(CalendarYear,11,1),(WeekStart="M")+1)+22</f>
        <v>42695</v>
      </c>
      <c r="C10" s="4">
        <f ca="1"/>
        <v>42696</v>
      </c>
      <c r="D10" s="4">
        <f ca="1"/>
        <v>42697</v>
      </c>
      <c r="E10" s="4">
        <f ca="1"/>
        <v>42698</v>
      </c>
      <c r="F10" s="4">
        <f ca="1"/>
        <v>42699</v>
      </c>
      <c r="G10" s="4">
        <f ca="1"/>
        <v>42700</v>
      </c>
      <c r="H10" s="4">
        <f ca="1"/>
        <v>42701</v>
      </c>
    </row>
    <row r="11" spans="1:8" ht="40.5" customHeight="1" x14ac:dyDescent="0.3">
      <c r="B11" s="14"/>
      <c r="C11" s="14"/>
      <c r="D11" s="14"/>
      <c r="E11" s="14"/>
      <c r="F11" s="14"/>
      <c r="G11" s="14"/>
      <c r="H11" s="14"/>
    </row>
    <row r="12" spans="1:8" ht="15" customHeight="1" x14ac:dyDescent="0.3">
      <c r="B12" s="4">
        <f t="array" aca="1" ref="B12:H12" ca="1">DaysAndWeeks+DATE(CalendarYear,11,1)-WEEKDAY(DATE(CalendarYear,11,1),(WeekStart="M")+1)+29</f>
        <v>42702</v>
      </c>
      <c r="C12" s="4">
        <f ca="1"/>
        <v>42703</v>
      </c>
      <c r="D12" s="4">
        <f ca="1"/>
        <v>42704</v>
      </c>
      <c r="E12" s="4">
        <f ca="1"/>
        <v>42705</v>
      </c>
      <c r="F12" s="4">
        <f ca="1"/>
        <v>42706</v>
      </c>
      <c r="G12" s="4">
        <f ca="1"/>
        <v>42707</v>
      </c>
      <c r="H12" s="4">
        <f ca="1"/>
        <v>42708</v>
      </c>
    </row>
    <row r="13" spans="1:8" ht="39.75" customHeight="1" x14ac:dyDescent="0.3">
      <c r="B13" s="14"/>
      <c r="C13" s="14"/>
      <c r="D13" s="14"/>
      <c r="E13" s="14"/>
      <c r="F13" s="14"/>
      <c r="G13" s="14"/>
      <c r="H13" s="14"/>
    </row>
    <row r="14" spans="1:8" ht="15" customHeight="1" x14ac:dyDescent="0.3">
      <c r="B14" s="4">
        <f t="array" aca="1" ref="B14:H14" ca="1">DaysAndWeeks+DATE(CalendarYear,11,1)-WEEKDAY(DATE(CalendarYear,11,1),(WeekStart="M")+1)+36</f>
        <v>42709</v>
      </c>
      <c r="C14" s="4">
        <f ca="1"/>
        <v>42710</v>
      </c>
      <c r="D14" s="4">
        <f ca="1"/>
        <v>42711</v>
      </c>
      <c r="E14" s="4">
        <f ca="1"/>
        <v>42712</v>
      </c>
      <c r="F14" s="4">
        <f ca="1"/>
        <v>42713</v>
      </c>
      <c r="G14" s="4">
        <f ca="1"/>
        <v>42714</v>
      </c>
      <c r="H14" s="4">
        <f ca="1"/>
        <v>42715</v>
      </c>
    </row>
    <row r="15" spans="1:8" ht="39.75" customHeight="1" x14ac:dyDescent="0.3">
      <c r="B15" s="14"/>
      <c r="C15" s="14"/>
      <c r="D15" s="14"/>
      <c r="E15" s="14"/>
      <c r="F15" s="14"/>
      <c r="G15" s="14"/>
      <c r="H15" s="14"/>
    </row>
  </sheetData>
  <conditionalFormatting sqref="B4:G4">
    <cfRule type="expression" dxfId="3" priority="2">
      <formula>DAY(B4)&gt;8</formula>
    </cfRule>
  </conditionalFormatting>
  <conditionalFormatting sqref="B12:H15">
    <cfRule type="expression" dxfId="2" priority="1">
      <formula>AND(DAY(B12)&gt;=1,DAY(B12)&lt;=15)</formula>
    </cfRule>
  </conditionalFormatting>
  <hyperlinks>
    <hyperlink ref="D1" location="DECEMBER!A1" tooltip="Navigation link to the next month" display="DECEMBER -&gt;"/>
    <hyperlink ref="C1" location="OCTOBER!A1" tooltip="Navigation link to the previous month" display="&lt;- OCTOBER"/>
  </hyperlinks>
  <printOptions horizontalCentered="1"/>
  <pageMargins left="0.09" right="0.5" top="0.75" bottom="0.75" header="0.3" footer="0.3"/>
  <pageSetup fitToHeight="0" orientation="landscape" horizontalDpi="4294967293" verticalDpi="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theme="9" tint="-0.499984740745262"/>
    <pageSetUpPr fitToPage="1"/>
  </sheetPr>
  <dimension ref="A1:H15"/>
  <sheetViews>
    <sheetView showGridLines="0" zoomScaleNormal="100" workbookViewId="0">
      <selection activeCell="D1" sqref="D1"/>
    </sheetView>
  </sheetViews>
  <sheetFormatPr defaultRowHeight="16.5" x14ac:dyDescent="0.3"/>
  <cols>
    <col min="1" max="1" width="2.77734375" customWidth="1"/>
    <col min="2" max="8" width="13.77734375" customWidth="1"/>
  </cols>
  <sheetData>
    <row r="1" spans="1:8" ht="30" customHeight="1" x14ac:dyDescent="0.45">
      <c r="A1" s="12"/>
      <c r="B1" s="7">
        <f ca="1">CalendarYear</f>
        <v>2016</v>
      </c>
      <c r="C1" s="6" t="s">
        <v>22</v>
      </c>
      <c r="D1" s="6" t="s">
        <v>39</v>
      </c>
      <c r="E1" s="1"/>
      <c r="F1" s="1"/>
      <c r="G1" s="1"/>
      <c r="H1" s="6"/>
    </row>
    <row r="2" spans="1:8" ht="45" customHeight="1" x14ac:dyDescent="0.3">
      <c r="B2" s="8" t="s">
        <v>11</v>
      </c>
      <c r="C2" s="8"/>
      <c r="D2" s="8"/>
      <c r="E2" s="8"/>
      <c r="F2" s="3"/>
    </row>
    <row r="3" spans="1:8" ht="18.75" customHeight="1" x14ac:dyDescent="0.3">
      <c r="B3" s="5" t="str">
        <f>WeekStart</f>
        <v>M</v>
      </c>
      <c r="C3" s="5" t="str">
        <f t="shared" ref="C3:H3" ca="1" si="0">LEFT(TEXT(C4,"ddd"),1)</f>
        <v>T</v>
      </c>
      <c r="D3" s="5" t="str">
        <f t="shared" ca="1" si="0"/>
        <v>W</v>
      </c>
      <c r="E3" s="5" t="str">
        <f t="shared" ca="1" si="0"/>
        <v>T</v>
      </c>
      <c r="F3" s="5" t="str">
        <f t="shared" ca="1" si="0"/>
        <v>F</v>
      </c>
      <c r="G3" s="5" t="str">
        <f t="shared" ca="1" si="0"/>
        <v>S</v>
      </c>
      <c r="H3" s="5" t="str">
        <f t="shared" ca="1" si="0"/>
        <v>S</v>
      </c>
    </row>
    <row r="4" spans="1:8" ht="16.5" customHeight="1" x14ac:dyDescent="0.3">
      <c r="B4" s="4">
        <f t="array" aca="1" ref="B4:H4" ca="1">DaysAndWeeks+DATE(CalendarYear,12,1)-WEEKDAY(DATE(CalendarYear,12,1),(WeekStart="M")+1)+1</f>
        <v>42702</v>
      </c>
      <c r="C4" s="4">
        <f ca="1"/>
        <v>42703</v>
      </c>
      <c r="D4" s="4">
        <f ca="1"/>
        <v>42704</v>
      </c>
      <c r="E4" s="4">
        <f ca="1"/>
        <v>42705</v>
      </c>
      <c r="F4" s="4">
        <f ca="1"/>
        <v>42706</v>
      </c>
      <c r="G4" s="4">
        <f ca="1"/>
        <v>42707</v>
      </c>
      <c r="H4" s="4">
        <f ca="1"/>
        <v>42708</v>
      </c>
    </row>
    <row r="5" spans="1:8" ht="39.75" customHeight="1" x14ac:dyDescent="0.3">
      <c r="B5" s="14"/>
      <c r="C5" s="14"/>
      <c r="D5" s="14"/>
      <c r="E5" s="14"/>
      <c r="F5" s="14"/>
      <c r="G5" s="14"/>
      <c r="H5" s="14"/>
    </row>
    <row r="6" spans="1:8" ht="15" customHeight="1" x14ac:dyDescent="0.3">
      <c r="B6" s="4">
        <f t="array" aca="1" ref="B6:H6" ca="1">DaysAndWeeks+DATE(CalendarYear,12,1)-WEEKDAY(DATE(CalendarYear,12,1),(WeekStart="M")+1)+8</f>
        <v>42709</v>
      </c>
      <c r="C6" s="4">
        <f ca="1"/>
        <v>42710</v>
      </c>
      <c r="D6" s="4">
        <f ca="1"/>
        <v>42711</v>
      </c>
      <c r="E6" s="4">
        <f ca="1"/>
        <v>42712</v>
      </c>
      <c r="F6" s="4">
        <f ca="1"/>
        <v>42713</v>
      </c>
      <c r="G6" s="4">
        <f ca="1"/>
        <v>42714</v>
      </c>
      <c r="H6" s="4">
        <f ca="1"/>
        <v>42715</v>
      </c>
    </row>
    <row r="7" spans="1:8" ht="39.75" customHeight="1" x14ac:dyDescent="0.3">
      <c r="B7" s="14"/>
      <c r="C7" s="14"/>
      <c r="D7" s="14"/>
      <c r="E7" s="14"/>
      <c r="F7" s="14"/>
      <c r="G7" s="14"/>
      <c r="H7" s="14"/>
    </row>
    <row r="8" spans="1:8" ht="15" customHeight="1" x14ac:dyDescent="0.3">
      <c r="B8" s="4">
        <f t="array" aca="1" ref="B8:H8" ca="1">DaysAndWeeks+DATE(CalendarYear,12,1)-WEEKDAY(DATE(CalendarYear,12,1),(WeekStart="M")+1)+15</f>
        <v>42716</v>
      </c>
      <c r="C8" s="4">
        <f ca="1"/>
        <v>42717</v>
      </c>
      <c r="D8" s="4">
        <f ca="1"/>
        <v>42718</v>
      </c>
      <c r="E8" s="4">
        <f ca="1"/>
        <v>42719</v>
      </c>
      <c r="F8" s="4">
        <f ca="1"/>
        <v>42720</v>
      </c>
      <c r="G8" s="4">
        <f ca="1"/>
        <v>42721</v>
      </c>
      <c r="H8" s="4">
        <f ca="1"/>
        <v>42722</v>
      </c>
    </row>
    <row r="9" spans="1:8" ht="39.75" customHeight="1" x14ac:dyDescent="0.3">
      <c r="B9" s="14"/>
      <c r="C9" s="14"/>
      <c r="D9" s="14"/>
      <c r="E9" s="14"/>
      <c r="F9" s="14"/>
      <c r="G9" s="14"/>
      <c r="H9" s="14"/>
    </row>
    <row r="10" spans="1:8" ht="15" customHeight="1" x14ac:dyDescent="0.3">
      <c r="B10" s="4">
        <f t="array" aca="1" ref="B10:H10" ca="1">DaysAndWeeks+DATE(CalendarYear,12,1)-WEEKDAY(DATE(CalendarYear,12,1),(WeekStart="M")+1)+22</f>
        <v>42723</v>
      </c>
      <c r="C10" s="4">
        <f ca="1"/>
        <v>42724</v>
      </c>
      <c r="D10" s="4">
        <f ca="1"/>
        <v>42725</v>
      </c>
      <c r="E10" s="4">
        <f ca="1"/>
        <v>42726</v>
      </c>
      <c r="F10" s="4">
        <f ca="1"/>
        <v>42727</v>
      </c>
      <c r="G10" s="4">
        <f ca="1"/>
        <v>42728</v>
      </c>
      <c r="H10" s="4">
        <f ca="1"/>
        <v>42729</v>
      </c>
    </row>
    <row r="11" spans="1:8" ht="40.5" customHeight="1" x14ac:dyDescent="0.3">
      <c r="B11" s="14"/>
      <c r="C11" s="14"/>
      <c r="D11" s="14"/>
      <c r="E11" s="14"/>
      <c r="F11" s="14"/>
      <c r="G11" s="14"/>
      <c r="H11" s="14"/>
    </row>
    <row r="12" spans="1:8" ht="15" customHeight="1" x14ac:dyDescent="0.3">
      <c r="B12" s="4">
        <f t="array" aca="1" ref="B12:H12" ca="1">DaysAndWeeks+DATE(CalendarYear,12,1)-WEEKDAY(DATE(CalendarYear,12,1),(WeekStart="M")+1)+29</f>
        <v>42730</v>
      </c>
      <c r="C12" s="4">
        <f ca="1"/>
        <v>42731</v>
      </c>
      <c r="D12" s="4">
        <f ca="1"/>
        <v>42732</v>
      </c>
      <c r="E12" s="4">
        <f ca="1"/>
        <v>42733</v>
      </c>
      <c r="F12" s="4">
        <f ca="1"/>
        <v>42734</v>
      </c>
      <c r="G12" s="4">
        <f ca="1"/>
        <v>42735</v>
      </c>
      <c r="H12" s="4">
        <f ca="1"/>
        <v>42736</v>
      </c>
    </row>
    <row r="13" spans="1:8" ht="39.75" customHeight="1" x14ac:dyDescent="0.3">
      <c r="B13" s="14"/>
      <c r="C13" s="14"/>
      <c r="D13" s="14"/>
      <c r="E13" s="14"/>
      <c r="F13" s="14"/>
      <c r="G13" s="14"/>
      <c r="H13" s="14"/>
    </row>
    <row r="14" spans="1:8" ht="15" customHeight="1" x14ac:dyDescent="0.3">
      <c r="B14" s="4">
        <f t="array" aca="1" ref="B14:H14" ca="1">DaysAndWeeks+DATE(CalendarYear,12,1)-WEEKDAY(DATE(CalendarYear,12,1),(WeekStart="M")+1)+36</f>
        <v>42737</v>
      </c>
      <c r="C14" s="4">
        <f ca="1"/>
        <v>42738</v>
      </c>
      <c r="D14" s="4">
        <f ca="1"/>
        <v>42739</v>
      </c>
      <c r="E14" s="4">
        <f ca="1"/>
        <v>42740</v>
      </c>
      <c r="F14" s="4">
        <f ca="1"/>
        <v>42741</v>
      </c>
      <c r="G14" s="4">
        <f ca="1"/>
        <v>42742</v>
      </c>
      <c r="H14" s="4">
        <f ca="1"/>
        <v>42743</v>
      </c>
    </row>
    <row r="15" spans="1:8" ht="39.75" customHeight="1" x14ac:dyDescent="0.3">
      <c r="B15" s="14"/>
      <c r="C15" s="14"/>
      <c r="D15" s="14"/>
      <c r="E15" s="14"/>
      <c r="F15" s="14"/>
      <c r="G15" s="14"/>
      <c r="H15" s="14"/>
    </row>
  </sheetData>
  <conditionalFormatting sqref="B4:G4">
    <cfRule type="expression" dxfId="1" priority="2">
      <formula>DAY(B4)&gt;8</formula>
    </cfRule>
  </conditionalFormatting>
  <conditionalFormatting sqref="B12:H15">
    <cfRule type="expression" dxfId="0" priority="1">
      <formula>AND(DAY(B12)&gt;=1,DAY(B12)&lt;=15)</formula>
    </cfRule>
  </conditionalFormatting>
  <hyperlinks>
    <hyperlink ref="C1" location="NOVEMBER!A1" tooltip="Navigation link to the previous month" display="&lt;- NOVEMBER"/>
    <hyperlink ref="D1" location="JANUARY!A1" tooltip="Navigation link back to January" display="JANUARY -&gt;"/>
  </hyperlinks>
  <printOptions horizontalCentered="1"/>
  <pageMargins left="0.09" right="0.5" top="0.75" bottom="0.75" header="0.3" footer="0.3"/>
  <pageSetup fitToHeight="0" orientation="landscape" horizontalDpi="4294967293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3</vt:i4>
      </vt:variant>
    </vt:vector>
  </HeadingPairs>
  <TitlesOfParts>
    <vt:vector size="15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  <vt:lpstr>CalendarYear</vt:lpstr>
      <vt:lpstr>JANUARY!Print_Area</vt:lpstr>
      <vt:lpstr>WeekStart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2016-11-11T22:25:27Z</dcterms:created>
  <dcterms:modified xsi:type="dcterms:W3CDTF">2016-11-11T22:33:06Z</dcterms:modified>
</cp:coreProperties>
</file>